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180" windowWidth="15195" windowHeight="9090"/>
  </bookViews>
  <sheets>
    <sheet name="Cuadro 3" sheetId="56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F145" i="56" l="1"/>
  <c r="B145" i="56"/>
  <c r="F144" i="56"/>
  <c r="B144" i="56"/>
  <c r="F143" i="56"/>
  <c r="B143" i="56"/>
  <c r="F142" i="56"/>
  <c r="B142" i="56"/>
  <c r="F141" i="56"/>
  <c r="B141" i="56"/>
  <c r="F140" i="56"/>
  <c r="B140" i="56"/>
  <c r="F139" i="56"/>
  <c r="B139" i="56"/>
  <c r="F138" i="56"/>
  <c r="B138" i="56"/>
  <c r="F137" i="56"/>
  <c r="B137" i="56"/>
  <c r="I135" i="56"/>
  <c r="H135" i="56"/>
  <c r="F135" i="56"/>
  <c r="E135" i="56"/>
  <c r="D135" i="56"/>
  <c r="B135" i="56"/>
  <c r="F133" i="56"/>
  <c r="B133" i="56"/>
  <c r="F132" i="56"/>
  <c r="B132" i="56"/>
  <c r="I130" i="56"/>
  <c r="F130" i="56" s="1"/>
  <c r="H130" i="56"/>
  <c r="E130" i="56"/>
  <c r="D130" i="56"/>
  <c r="B130" i="56" s="1"/>
  <c r="F128" i="56"/>
  <c r="B128" i="56"/>
  <c r="F119" i="56"/>
  <c r="B119" i="56"/>
  <c r="F118" i="56"/>
  <c r="B118" i="56"/>
  <c r="F117" i="56"/>
  <c r="B117" i="56"/>
  <c r="F116" i="56"/>
  <c r="B116" i="56"/>
  <c r="F115" i="56"/>
  <c r="B115" i="56"/>
  <c r="F114" i="56"/>
  <c r="B114" i="56"/>
  <c r="F113" i="56"/>
  <c r="B113" i="56"/>
  <c r="F112" i="56"/>
  <c r="B112" i="56"/>
  <c r="F111" i="56"/>
  <c r="B111" i="56"/>
  <c r="F110" i="56"/>
  <c r="B110" i="56"/>
  <c r="F109" i="56"/>
  <c r="B109" i="56"/>
  <c r="F108" i="56"/>
  <c r="B108" i="56"/>
  <c r="I106" i="56"/>
  <c r="H106" i="56"/>
  <c r="F106" i="56" s="1"/>
  <c r="E106" i="56"/>
  <c r="D106" i="56"/>
  <c r="B106" i="56"/>
  <c r="F104" i="56"/>
  <c r="B104" i="56"/>
  <c r="F103" i="56"/>
  <c r="B103" i="56"/>
  <c r="F102" i="56"/>
  <c r="B102" i="56"/>
  <c r="F101" i="56"/>
  <c r="B101" i="56"/>
  <c r="F100" i="56"/>
  <c r="B100" i="56"/>
  <c r="I98" i="56"/>
  <c r="H98" i="56"/>
  <c r="F98" i="56" s="1"/>
  <c r="E98" i="56"/>
  <c r="D98" i="56"/>
  <c r="B98" i="56" s="1"/>
  <c r="F96" i="56"/>
  <c r="B96" i="56"/>
  <c r="F95" i="56"/>
  <c r="B95" i="56"/>
  <c r="F94" i="56"/>
  <c r="B94" i="56"/>
  <c r="F93" i="56"/>
  <c r="B93" i="56"/>
  <c r="F92" i="56"/>
  <c r="B92" i="56"/>
  <c r="F91" i="56"/>
  <c r="B91" i="56"/>
  <c r="I89" i="56"/>
  <c r="F89" i="56" s="1"/>
  <c r="H89" i="56"/>
  <c r="E89" i="56"/>
  <c r="D89" i="56"/>
  <c r="B89" i="56"/>
  <c r="F87" i="56"/>
  <c r="B87" i="56"/>
  <c r="F86" i="56"/>
  <c r="B86" i="56"/>
  <c r="F85" i="56"/>
  <c r="B85" i="56"/>
  <c r="F84" i="56"/>
  <c r="B84" i="56"/>
  <c r="F83" i="56"/>
  <c r="B83" i="56"/>
  <c r="F82" i="56"/>
  <c r="B82" i="56"/>
  <c r="F81" i="56"/>
  <c r="B81" i="56"/>
  <c r="I79" i="56"/>
  <c r="H79" i="56"/>
  <c r="F79" i="56"/>
  <c r="E79" i="56"/>
  <c r="D79" i="56"/>
  <c r="B79" i="56" s="1"/>
  <c r="F77" i="56"/>
  <c r="B77" i="56"/>
  <c r="F76" i="56"/>
  <c r="B76" i="56"/>
  <c r="F75" i="56"/>
  <c r="B75" i="56"/>
  <c r="F74" i="56"/>
  <c r="B74" i="56"/>
  <c r="F73" i="56"/>
  <c r="B73" i="56"/>
  <c r="F72" i="56"/>
  <c r="B72" i="56"/>
  <c r="F71" i="56"/>
  <c r="B71" i="56"/>
  <c r="I69" i="56"/>
  <c r="F69" i="56" s="1"/>
  <c r="H69" i="56"/>
  <c r="E69" i="56"/>
  <c r="D69" i="56"/>
  <c r="B69" i="56" s="1"/>
  <c r="F60" i="56"/>
  <c r="B60" i="56"/>
  <c r="F59" i="56"/>
  <c r="B59" i="56"/>
  <c r="F58" i="56"/>
  <c r="B58" i="56"/>
  <c r="I56" i="56"/>
  <c r="H56" i="56"/>
  <c r="F56" i="56"/>
  <c r="E56" i="56"/>
  <c r="D56" i="56"/>
  <c r="B56" i="56"/>
  <c r="F54" i="56"/>
  <c r="B54" i="56"/>
  <c r="F53" i="56"/>
  <c r="B53" i="56"/>
  <c r="F52" i="56"/>
  <c r="B52" i="56"/>
  <c r="F51" i="56"/>
  <c r="B51" i="56"/>
  <c r="F50" i="56"/>
  <c r="B50" i="56"/>
  <c r="F49" i="56"/>
  <c r="B49" i="56"/>
  <c r="F48" i="56"/>
  <c r="B48" i="56"/>
  <c r="F47" i="56"/>
  <c r="B47" i="56"/>
  <c r="F46" i="56"/>
  <c r="B46" i="56"/>
  <c r="F45" i="56"/>
  <c r="B45" i="56"/>
  <c r="F44" i="56"/>
  <c r="B44" i="56"/>
  <c r="F43" i="56"/>
  <c r="B43" i="56"/>
  <c r="F42" i="56"/>
  <c r="B42" i="56"/>
  <c r="F41" i="56"/>
  <c r="B41" i="56"/>
  <c r="I39" i="56"/>
  <c r="H39" i="56"/>
  <c r="F39" i="56" s="1"/>
  <c r="E39" i="56"/>
  <c r="D39" i="56"/>
  <c r="B39" i="56"/>
  <c r="F37" i="56"/>
  <c r="B37" i="56"/>
  <c r="F36" i="56"/>
  <c r="B36" i="56"/>
  <c r="F35" i="56"/>
  <c r="B35" i="56"/>
  <c r="F34" i="56"/>
  <c r="B34" i="56"/>
  <c r="F33" i="56"/>
  <c r="B33" i="56"/>
  <c r="F32" i="56"/>
  <c r="B32" i="56"/>
  <c r="I30" i="56"/>
  <c r="H30" i="56"/>
  <c r="F30" i="56" s="1"/>
  <c r="E30" i="56"/>
  <c r="D30" i="56"/>
  <c r="B30" i="56" s="1"/>
  <c r="F28" i="56"/>
  <c r="B28" i="56"/>
  <c r="F27" i="56"/>
  <c r="B27" i="56"/>
  <c r="F26" i="56"/>
  <c r="B26" i="56"/>
  <c r="F25" i="56"/>
  <c r="B25" i="56"/>
  <c r="F24" i="56"/>
  <c r="B24" i="56"/>
  <c r="F23" i="56"/>
  <c r="B23" i="56"/>
  <c r="I21" i="56"/>
  <c r="H21" i="56"/>
  <c r="F21" i="56" s="1"/>
  <c r="E21" i="56"/>
  <c r="D21" i="56"/>
  <c r="F19" i="56"/>
  <c r="B19" i="56"/>
  <c r="F18" i="56"/>
  <c r="B18" i="56"/>
  <c r="F17" i="56"/>
  <c r="B17" i="56"/>
  <c r="F16" i="56"/>
  <c r="B16" i="56"/>
  <c r="I14" i="56"/>
  <c r="H14" i="56"/>
  <c r="F14" i="56" s="1"/>
  <c r="E14" i="56"/>
  <c r="D14" i="56"/>
  <c r="B14" i="56"/>
  <c r="F12" i="56"/>
  <c r="B12" i="56"/>
  <c r="F11" i="56"/>
  <c r="B11" i="56"/>
  <c r="B21" i="56" l="1"/>
  <c r="E9" i="56"/>
  <c r="D9" i="56"/>
  <c r="I9" i="56"/>
  <c r="H9" i="56"/>
  <c r="B9" i="56" l="1"/>
  <c r="C49" i="56" s="1"/>
  <c r="C81" i="56"/>
  <c r="C21" i="56"/>
  <c r="C130" i="56"/>
  <c r="C32" i="56"/>
  <c r="C76" i="56"/>
  <c r="C28" i="56"/>
  <c r="C95" i="56"/>
  <c r="C132" i="56"/>
  <c r="C25" i="56"/>
  <c r="C51" i="56"/>
  <c r="C84" i="56"/>
  <c r="C113" i="56"/>
  <c r="C36" i="56"/>
  <c r="C85" i="56"/>
  <c r="C30" i="56"/>
  <c r="C56" i="56"/>
  <c r="C92" i="56"/>
  <c r="C108" i="56"/>
  <c r="C142" i="56"/>
  <c r="C26" i="56"/>
  <c r="C17" i="56"/>
  <c r="C116" i="56"/>
  <c r="C44" i="56"/>
  <c r="C111" i="56"/>
  <c r="C73" i="56"/>
  <c r="C48" i="56"/>
  <c r="C145" i="56"/>
  <c r="C139" i="56"/>
  <c r="C50" i="56"/>
  <c r="C104" i="56"/>
  <c r="C47" i="56"/>
  <c r="C101" i="56"/>
  <c r="C141" i="56"/>
  <c r="C39" i="56"/>
  <c r="C60" i="56"/>
  <c r="C98" i="56"/>
  <c r="C128" i="56"/>
  <c r="C45" i="56"/>
  <c r="C93" i="56"/>
  <c r="C37" i="56"/>
  <c r="C59" i="56"/>
  <c r="C94" i="56"/>
  <c r="C115" i="56"/>
  <c r="C52" i="56"/>
  <c r="C69" i="56"/>
  <c r="C79" i="56"/>
  <c r="C23" i="56"/>
  <c r="C82" i="56"/>
  <c r="C138" i="56"/>
  <c r="C27" i="56"/>
  <c r="C89" i="56"/>
  <c r="C140" i="56"/>
  <c r="C11" i="56"/>
  <c r="C24" i="56"/>
  <c r="C119" i="56"/>
  <c r="C14" i="56"/>
  <c r="C71" i="56"/>
  <c r="C109" i="56"/>
  <c r="C12" i="56"/>
  <c r="C42" i="56"/>
  <c r="C75" i="56"/>
  <c r="C106" i="56"/>
  <c r="C135" i="56"/>
  <c r="C54" i="56"/>
  <c r="C18" i="56"/>
  <c r="C46" i="56"/>
  <c r="C72" i="56"/>
  <c r="C100" i="56"/>
  <c r="C117" i="56"/>
  <c r="C102" i="56"/>
  <c r="C86" i="56"/>
  <c r="C53" i="56"/>
  <c r="C35" i="56"/>
  <c r="C16" i="56"/>
  <c r="C58" i="56"/>
  <c r="C19" i="56"/>
  <c r="C118" i="56"/>
  <c r="C103" i="56"/>
  <c r="C77" i="56"/>
  <c r="C33" i="56"/>
  <c r="C143" i="56"/>
  <c r="C114" i="56"/>
  <c r="C87" i="56"/>
  <c r="C34" i="56"/>
  <c r="C112" i="56"/>
  <c r="C43" i="56"/>
  <c r="C83" i="56"/>
  <c r="C137" i="56"/>
  <c r="C9" i="56"/>
  <c r="C91" i="56"/>
  <c r="C144" i="56"/>
  <c r="C96" i="56"/>
  <c r="C110" i="56"/>
  <c r="C74" i="56"/>
  <c r="C41" i="56"/>
  <c r="C133" i="56"/>
  <c r="F9" i="56"/>
  <c r="G128" i="56" s="1"/>
  <c r="G91" i="56"/>
  <c r="G26" i="56"/>
  <c r="G101" i="56"/>
  <c r="G102" i="56"/>
  <c r="G140" i="56"/>
  <c r="G53" i="56"/>
  <c r="G45" i="56"/>
  <c r="G23" i="56"/>
  <c r="G104" i="56"/>
  <c r="G100" i="56"/>
  <c r="G46" i="56"/>
  <c r="G69" i="56"/>
  <c r="G145" i="56"/>
  <c r="G116" i="56"/>
  <c r="G72" i="56"/>
  <c r="G43" i="56"/>
  <c r="G18" i="56"/>
  <c r="G109" i="56"/>
  <c r="G84" i="56"/>
  <c r="G52" i="56"/>
  <c r="G144" i="56"/>
  <c r="G114" i="56"/>
  <c r="G92" i="56"/>
  <c r="G41" i="56"/>
  <c r="G16" i="56"/>
  <c r="G93" i="56"/>
  <c r="G28" i="56"/>
  <c r="G141" i="56"/>
  <c r="G98" i="56"/>
  <c r="G119" i="56"/>
  <c r="G137" i="56"/>
  <c r="G42" i="56"/>
  <c r="G82" i="56"/>
  <c r="G130" i="56"/>
  <c r="G56" i="56"/>
  <c r="G135" i="56"/>
  <c r="G9" i="56"/>
  <c r="G21" i="56"/>
  <c r="G39" i="56"/>
  <c r="G79" i="56"/>
  <c r="G89" i="56"/>
  <c r="G138" i="56"/>
  <c r="G108" i="56"/>
  <c r="G83" i="56"/>
  <c r="G51" i="56"/>
  <c r="G32" i="56"/>
  <c r="G117" i="56"/>
  <c r="G95" i="56"/>
  <c r="G73" i="56"/>
  <c r="G44" i="56"/>
  <c r="G19" i="56"/>
  <c r="G133" i="56"/>
  <c r="G103" i="56"/>
  <c r="G81" i="56"/>
  <c r="G49" i="56"/>
  <c r="G27" i="56"/>
  <c r="G106" i="56"/>
  <c r="G50" i="56"/>
  <c r="G86" i="56"/>
  <c r="G111" i="56"/>
  <c r="G75" i="56"/>
  <c r="G35" i="56"/>
  <c r="G71" i="56"/>
  <c r="G14" i="56"/>
  <c r="G54" i="56" l="1"/>
  <c r="G96" i="56"/>
  <c r="G47" i="56"/>
  <c r="G58" i="56"/>
  <c r="G60" i="56"/>
  <c r="G33" i="56"/>
  <c r="G139" i="56"/>
  <c r="G94" i="56"/>
  <c r="G24" i="56"/>
  <c r="G17" i="56"/>
  <c r="G74" i="56"/>
  <c r="G48" i="56"/>
  <c r="G85" i="56"/>
  <c r="G30" i="56"/>
  <c r="G110" i="56"/>
  <c r="G59" i="56"/>
  <c r="G143" i="56"/>
  <c r="G36" i="56"/>
  <c r="G142" i="56"/>
  <c r="G118" i="56"/>
  <c r="G77" i="56"/>
  <c r="G76" i="56"/>
  <c r="G34" i="56"/>
  <c r="G132" i="56"/>
  <c r="G115" i="56"/>
  <c r="G12" i="56"/>
  <c r="G113" i="56"/>
  <c r="G11" i="56"/>
  <c r="G87" i="56"/>
  <c r="G37" i="56"/>
  <c r="G25" i="56"/>
  <c r="G112" i="56"/>
</calcChain>
</file>

<file path=xl/sharedStrings.xml><?xml version="1.0" encoding="utf-8"?>
<sst xmlns="http://schemas.openxmlformats.org/spreadsheetml/2006/main" count="150" uniqueCount="112">
  <si>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</si>
  <si>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</si>
  <si>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</si>
  <si>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</si>
  <si>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</si>
  <si>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</si>
  <si>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</si>
  <si>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</si>
  <si>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</si>
  <si>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</si>
  <si>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</si>
  <si>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</si>
  <si>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</si>
  <si>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</si>
  <si>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</si>
  <si>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</si>
  <si>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</si>
  <si>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</si>
  <si>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</si>
  <si>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</si>
  <si>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</si>
  <si>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</si>
  <si>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</si>
  <si>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</si>
  <si>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</si>
  <si>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</si>
  <si>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</si>
  <si>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</si>
  <si>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</si>
  <si>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</si>
  <si>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</si>
  <si>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</si>
  <si>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</si>
  <si>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</si>
  <si>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</si>
  <si>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</si>
  <si>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</si>
  <si>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</si>
  <si>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</si>
  <si>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</si>
  <si>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>Darién</t>
  </si>
  <si>
    <t xml:space="preserve">    Tolé</t>
  </si>
  <si>
    <t xml:space="preserve">    San Lorenzo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</si>
  <si>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</si>
  <si>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</si>
  <si>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</si>
  <si>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</si>
  <si>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</si>
  <si>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</si>
  <si>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</si>
  <si>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</si>
  <si>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</si>
  <si>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</si>
  <si>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</si>
  <si>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</si>
  <si>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</si>
  <si>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</si>
  <si>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</si>
  <si>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</si>
  <si>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</si>
  <si>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</si>
  <si>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</si>
  <si>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</si>
  <si>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</si>
  <si>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Santiago</t>
  </si>
  <si>
    <t xml:space="preserve">    San Miguelito</t>
  </si>
  <si>
    <t xml:space="preserve">    Taboga</t>
  </si>
  <si>
    <t>Panamá Oeste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</si>
  <si>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</si>
  <si>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</si>
  <si>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</si>
  <si>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</si>
  <si>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Santa Catalina o Calovébora</t>
  </si>
  <si>
    <t xml:space="preserve">    Jirondai</t>
  </si>
  <si>
    <t xml:space="preserve">    Kusapín</t>
  </si>
  <si>
    <t xml:space="preserve">    Kankintú</t>
  </si>
  <si>
    <t xml:space="preserve">    Ñürüm</t>
  </si>
  <si>
    <t xml:space="preserve">    Nole Duima</t>
  </si>
  <si>
    <t xml:space="preserve">    Müna</t>
  </si>
  <si>
    <t xml:space="preserve">    Mironó</t>
  </si>
  <si>
    <t xml:space="preserve">    Besiko</t>
  </si>
  <si>
    <t>Comarca Ngäbe Buglé</t>
  </si>
  <si>
    <t xml:space="preserve">    Sambú</t>
  </si>
  <si>
    <t xml:space="preserve">    Cémaco</t>
  </si>
  <si>
    <t>Comarca Emberá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</si>
  <si>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</si>
  <si>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</si>
  <si>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</si>
  <si>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</si>
  <si>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</si>
  <si>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</si>
  <si>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</si>
  <si>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>Comarca Kuna Yala</t>
  </si>
  <si>
    <t xml:space="preserve">    Mariato</t>
  </si>
  <si>
    <t xml:space="preserve">    Soná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</si>
  <si>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</si>
  <si>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</si>
  <si>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</si>
  <si>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</si>
  <si>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Área, provincia, comarca                                                  indígena y distrito </t>
  </si>
  <si>
    <t>TOTAL</t>
  </si>
  <si>
    <t>Cuadro 3. NACIMIENTOS VIVOS EN LA REPÚBLICA, POR LUGAR DE OCURRENCIA, RESIDENCIA Y SEXO,</t>
  </si>
  <si>
    <t xml:space="preserve">    Omar Torrijos Herrera</t>
  </si>
  <si>
    <t xml:space="preserve">    Tierras Altas</t>
  </si>
  <si>
    <t xml:space="preserve">    Chepigana</t>
  </si>
  <si>
    <t xml:space="preserve">    Pinogana</t>
  </si>
  <si>
    <t xml:space="preserve">             salud pública (Minsa y CSS), clínicas privadas y oficinas del Registro Civil  (Tribunal Electoral). </t>
  </si>
  <si>
    <t xml:space="preserve">  -   Cantidad nula o cero.</t>
  </si>
  <si>
    <t>SEGÚN ÁREA, PROVINCIA, COMARCA INDÍGENA Y DISTRITO:  AÑO 2021</t>
  </si>
  <si>
    <t>NOTA:  El total de "Ocurrencia" incluye 9 nacimientos vivos de residentes en el extranjero.</t>
  </si>
  <si>
    <t>Fuente: Los datos publicados corresponden a información recopilada, con base en los registros administrativos de las instalaciones de</t>
  </si>
  <si>
    <t>0.0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</si>
</sst>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" fillId="0" borderId="0"/>
    <xf numFmtId="0" fontId="3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9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45">
    <xf numFmtId="0" fontId="0" fillId="0" borderId="0" xfId="0"/>
    <xf numFmtId="0" fontId="6" fillId="0" borderId="0" xfId="34" applyFont="1" applyBorder="1"/>
    <xf numFmtId="0" fontId="6" fillId="0" borderId="0" xfId="34" applyFont="1" applyFill="1" applyBorder="1" applyAlignment="1">
      <alignment horizontal="center" vertical="center"/>
    </xf>
    <xf numFmtId="0" fontId="6" fillId="0" borderId="11" xfId="34" applyFont="1" applyBorder="1" applyAlignment="1">
      <alignment horizontal="center"/>
    </xf>
    <xf numFmtId="0" fontId="6" fillId="0" borderId="12" xfId="34" applyFont="1" applyFill="1" applyBorder="1" applyAlignment="1">
      <alignment horizontal="center"/>
    </xf>
    <xf numFmtId="0" fontId="6" fillId="0" borderId="12" xfId="34" applyFont="1" applyFill="1" applyBorder="1" applyAlignment="1">
      <alignment horizontal="right"/>
    </xf>
    <xf numFmtId="0" fontId="6" fillId="0" borderId="12" xfId="34" applyFont="1" applyFill="1" applyBorder="1" applyAlignment="1">
      <alignment horizontal="center" vertical="center"/>
    </xf>
    <xf numFmtId="3" fontId="6" fillId="0" borderId="12" xfId="34" applyNumberFormat="1" applyFont="1" applyFill="1" applyBorder="1" applyAlignment="1">
      <alignment horizontal="center"/>
    </xf>
    <xf numFmtId="0" fontId="4" fillId="0" borderId="11" xfId="34" applyFont="1" applyBorder="1"/>
    <xf numFmtId="3" fontId="4" fillId="0" borderId="12" xfId="36" applyNumberFormat="1" applyFont="1" applyFill="1" applyBorder="1" applyAlignment="1">
      <alignment horizontal="right"/>
    </xf>
    <xf numFmtId="3" fontId="6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6" fillId="0" borderId="11" xfId="34" applyFont="1" applyBorder="1"/>
    <xf numFmtId="3" fontId="6" fillId="0" borderId="12" xfId="34" applyNumberFormat="1" applyFont="1" applyFill="1" applyBorder="1" applyAlignment="1">
      <alignment horizontal="right"/>
    </xf>
    <xf numFmtId="3" fontId="6" fillId="0" borderId="12" xfId="36" applyNumberFormat="1" applyFont="1" applyBorder="1" applyAlignment="1">
      <alignment horizontal="right"/>
    </xf>
    <xf numFmtId="3" fontId="4" fillId="0" borderId="12" xfId="34" applyNumberFormat="1" applyFont="1" applyFill="1" applyBorder="1" applyAlignment="1">
      <alignment horizontal="right"/>
    </xf>
    <xf numFmtId="3" fontId="4" fillId="0" borderId="12" xfId="34" applyNumberFormat="1" applyFont="1" applyBorder="1" applyAlignment="1">
      <alignment horizontal="right"/>
    </xf>
    <xf numFmtId="0" fontId="6" fillId="0" borderId="14" xfId="34" applyFont="1" applyBorder="1" applyAlignment="1">
      <alignment horizontal="center"/>
    </xf>
    <xf numFmtId="0" fontId="6" fillId="0" borderId="15" xfId="34" applyFont="1" applyFill="1" applyBorder="1" applyAlignment="1">
      <alignment horizontal="right"/>
    </xf>
    <xf numFmtId="0" fontId="6" fillId="0" borderId="15" xfId="34" applyFont="1" applyBorder="1" applyAlignment="1">
      <alignment horizontal="center" vertical="center"/>
    </xf>
    <xf numFmtId="3" fontId="6" fillId="0" borderId="15" xfId="34" applyNumberFormat="1" applyFont="1" applyBorder="1" applyAlignment="1">
      <alignment horizontal="center"/>
    </xf>
    <xf numFmtId="0" fontId="6" fillId="0" borderId="15" xfId="34" applyFont="1" applyFill="1" applyBorder="1" applyAlignment="1">
      <alignment horizontal="center"/>
    </xf>
    <xf numFmtId="0" fontId="6" fillId="0" borderId="16" xfId="34" applyFont="1" applyBorder="1" applyAlignment="1">
      <alignment horizontal="center" vertical="center"/>
    </xf>
    <xf numFmtId="0" fontId="4" fillId="0" borderId="0" xfId="34" applyFont="1" applyBorder="1"/>
    <xf numFmtId="165" fontId="6" fillId="0" borderId="15" xfId="36" applyNumberFormat="1" applyFont="1" applyFill="1" applyBorder="1" applyAlignment="1">
      <alignment horizontal="right"/>
    </xf>
    <xf numFmtId="3" fontId="6" fillId="0" borderId="15" xfId="36" applyNumberFormat="1" applyFont="1" applyBorder="1"/>
    <xf numFmtId="165" fontId="6" fillId="0" borderId="15" xfId="36" applyNumberFormat="1" applyFont="1" applyFill="1" applyBorder="1"/>
    <xf numFmtId="0" fontId="6" fillId="0" borderId="0" xfId="35" applyFont="1"/>
    <xf numFmtId="3" fontId="6" fillId="0" borderId="0" xfId="36" applyNumberFormat="1" applyFont="1"/>
    <xf numFmtId="3" fontId="6" fillId="0" borderId="11" xfId="36" applyNumberFormat="1" applyFont="1" applyBorder="1"/>
    <xf numFmtId="0" fontId="6" fillId="0" borderId="17" xfId="35" applyFont="1" applyBorder="1"/>
    <xf numFmtId="3" fontId="6" fillId="0" borderId="18" xfId="34" applyNumberFormat="1" applyFont="1" applyFill="1" applyBorder="1" applyAlignment="1">
      <alignment horizontal="right"/>
    </xf>
    <xf numFmtId="164" fontId="6" fillId="0" borderId="18" xfId="34" applyNumberFormat="1" applyFont="1" applyFill="1" applyBorder="1" applyAlignment="1">
      <alignment horizontal="right"/>
    </xf>
    <xf numFmtId="0" fontId="6" fillId="0" borderId="0" xfId="34" applyFont="1"/>
    <xf numFmtId="164" fontId="6" fillId="0" borderId="0" xfId="34" applyNumberFormat="1" applyFont="1" applyFill="1" applyBorder="1" applyAlignment="1">
      <alignment horizontal="right"/>
    </xf>
    <xf numFmtId="3" fontId="6" fillId="0" borderId="0" xfId="34" applyNumberFormat="1" applyFont="1" applyBorder="1" applyAlignment="1">
      <alignment horizontal="right"/>
    </xf>
    <xf numFmtId="0" fontId="6" fillId="0" borderId="15" xfId="34" applyFont="1" applyFill="1" applyBorder="1" applyAlignment="1">
      <alignment horizontal="center" vertical="center"/>
    </xf>
    <xf numFmtId="3" fontId="6" fillId="0" borderId="15" xfId="36" applyNumberFormat="1" applyFont="1" applyFill="1" applyBorder="1" applyAlignment="1">
      <alignment horizontal="right"/>
    </xf>
    <xf numFmtId="3" fontId="6" fillId="0" borderId="19" xfId="36" applyNumberFormat="1" applyFont="1" applyFill="1" applyBorder="1" applyAlignment="1">
      <alignment horizontal="right"/>
    </xf>
    <xf numFmtId="0" fontId="6" fillId="0" borderId="0" xfId="33"/>
    <xf numFmtId="3" fontId="6" fillId="0" borderId="12" xfId="33" applyNumberFormat="1" applyFill="1" applyBorder="1"/>
    <xf numFmtId="3" fontId="6" fillId="0" borderId="12" xfId="33" applyNumberFormat="1" applyBorder="1"/>
    <xf numFmtId="0" fontId="6" fillId="0" borderId="0" xfId="33" applyFont="1"/>
    <xf numFmtId="3" fontId="6" fillId="0" borderId="0" xfId="33" applyNumberFormat="1"/>
    <xf numFmtId="0" fontId="6" fillId="0" borderId="12" xfId="33" applyBorder="1"/>
    <xf numFmtId="0" fontId="6" fillId="0" borderId="12" xfId="33" applyFill="1" applyBorder="1"/>
    <xf numFmtId="0" fontId="6" fillId="0" borderId="18" xfId="33" applyFill="1" applyBorder="1"/>
    <xf numFmtId="0" fontId="6" fillId="0" borderId="20" xfId="33" applyFill="1" applyBorder="1"/>
    <xf numFmtId="0" fontId="6" fillId="0" borderId="18" xfId="33" applyBorder="1"/>
    <xf numFmtId="0" fontId="6" fillId="0" borderId="0" xfId="33" applyFill="1"/>
    <xf numFmtId="0" fontId="6" fillId="0" borderId="0" xfId="33" applyFill="1" applyAlignment="1">
      <alignment horizontal="right"/>
    </xf>
    <xf numFmtId="0" fontId="3" fillId="0" borderId="0" xfId="33" applyFont="1"/>
    <xf numFmtId="0" fontId="3" fillId="0" borderId="0" xfId="47" applyFont="1" applyFill="1" applyBorder="1"/>
    <xf numFmtId="0" fontId="3" fillId="0" borderId="0" xfId="0" applyFont="1" applyFill="1" applyBorder="1"/>
    <xf numFmtId="3" fontId="6" fillId="0" borderId="13" xfId="36" applyNumberFormat="1" applyFont="1" applyBorder="1" applyAlignment="1">
      <alignment horizontal="right"/>
    </xf>
    <xf numFmtId="0" fontId="6" fillId="0" borderId="13" xfId="36" applyFont="1" applyBorder="1" applyAlignment="1">
      <alignment horizontal="right"/>
    </xf>
    <xf numFmtId="0" fontId="6" fillId="0" borderId="13" xfId="33" applyBorder="1"/>
    <xf numFmtId="165" fontId="3" fillId="0" borderId="12" xfId="36" applyNumberFormat="1" applyFont="1" applyFill="1" applyBorder="1" applyAlignment="1">
      <alignment horizontal="right"/>
    </xf>
    <xf numFmtId="3" fontId="3" fillId="0" borderId="12" xfId="36" applyNumberFormat="1" applyFont="1" applyFill="1" applyBorder="1" applyAlignment="1">
      <alignment horizontal="right"/>
    </xf>
    <xf numFmtId="49" fontId="3" fillId="0" borderId="0" xfId="35" applyNumberFormat="1" applyFont="1"/>
    <xf numFmtId="3" fontId="0" fillId="0" borderId="12" xfId="0" applyNumberFormat="1" applyFill="1" applyBorder="1"/>
    <xf numFmtId="0" fontId="4" fillId="0" borderId="0" xfId="33" applyFont="1"/>
    <xf numFmtId="0" fontId="3" fillId="0" borderId="11" xfId="34" applyFont="1" applyFill="1" applyBorder="1"/>
    <xf numFmtId="3" fontId="4" fillId="24" borderId="10" xfId="34" applyNumberFormat="1" applyFont="1" applyFill="1" applyBorder="1" applyAlignment="1">
      <alignment horizontal="center" vertical="center"/>
    </xf>
    <xf numFmtId="0" fontId="6" fillId="0" borderId="0" xfId="34" applyFont="1" applyFill="1" applyBorder="1"/>
    <xf numFmtId="3" fontId="4" fillId="0" borderId="24" xfId="36" applyNumberFormat="1" applyFont="1" applyFill="1" applyBorder="1" applyAlignment="1">
      <alignment horizontal="right"/>
    </xf>
    <xf numFmtId="3" fontId="0" fillId="0" borderId="24" xfId="0" applyNumberFormat="1" applyBorder="1"/>
    <xf numFmtId="3" fontId="6" fillId="0" borderId="0" xfId="33" applyNumberFormat="1" applyBorder="1"/>
    <xf numFmtId="0" fontId="6" fillId="0" borderId="0" xfId="33" applyBorder="1"/>
    <xf numFmtId="3" fontId="6" fillId="0" borderId="0" xfId="36" applyNumberFormat="1" applyFont="1" applyBorder="1" applyAlignment="1">
      <alignment horizontal="right"/>
    </xf>
    <xf numFmtId="3" fontId="6" fillId="0" borderId="24" xfId="36" applyNumberFormat="1" applyFont="1" applyBorder="1" applyAlignment="1">
      <alignment horizontal="right"/>
    </xf>
    <xf numFmtId="3" fontId="4" fillId="0" borderId="24" xfId="34" applyNumberFormat="1" applyFont="1" applyFill="1" applyBorder="1" applyAlignment="1">
      <alignment horizontal="right"/>
    </xf>
    <xf numFmtId="3" fontId="6" fillId="0" borderId="24" xfId="34" applyNumberFormat="1" applyFont="1" applyFill="1" applyBorder="1" applyAlignment="1">
      <alignment horizontal="right"/>
    </xf>
    <xf numFmtId="3" fontId="4" fillId="0" borderId="24" xfId="34" applyNumberFormat="1" applyFont="1" applyBorder="1" applyAlignment="1">
      <alignment horizontal="right"/>
    </xf>
    <xf numFmtId="0" fontId="6" fillId="0" borderId="0" xfId="34" applyFont="1" applyBorder="1" applyAlignment="1">
      <alignment horizontal="center"/>
    </xf>
    <xf numFmtId="0" fontId="6" fillId="0" borderId="24" xfId="36" applyFont="1" applyBorder="1" applyAlignment="1">
      <alignment horizontal="right"/>
    </xf>
    <xf numFmtId="0" fontId="6" fillId="0" borderId="24" xfId="33" applyBorder="1"/>
    <xf numFmtId="3" fontId="6" fillId="0" borderId="16" xfId="36" applyNumberFormat="1" applyFont="1" applyBorder="1"/>
    <xf numFmtId="0" fontId="6" fillId="0" borderId="17" xfId="33" applyBorder="1"/>
    <xf numFmtId="0" fontId="6" fillId="0" borderId="0" xfId="34" applyFont="1" applyFill="1" applyBorder="1" applyAlignment="1">
      <alignment horizontal="right"/>
    </xf>
    <xf numFmtId="3" fontId="6" fillId="0" borderId="0" xfId="34" applyNumberFormat="1" applyFont="1" applyFill="1" applyBorder="1"/>
    <xf numFmtId="0" fontId="6" fillId="0" borderId="0" xfId="34" applyFont="1" applyFill="1" applyBorder="1" applyAlignment="1">
      <alignment horizontal="center"/>
    </xf>
    <xf numFmtId="0" fontId="3" fillId="0" borderId="11" xfId="34" applyFont="1" applyBorder="1"/>
    <xf numFmtId="0" fontId="3" fillId="0" borderId="0" xfId="34" applyFont="1" applyBorder="1"/>
    <xf numFmtId="0" fontId="3" fillId="0" borderId="0" xfId="35" applyFont="1"/>
    <xf numFmtId="3" fontId="3" fillId="0" borderId="11" xfId="36" applyNumberFormat="1" applyFont="1" applyBorder="1"/>
    <xf numFmtId="0" fontId="0" fillId="0" borderId="0" xfId="0" applyNumberFormat="1"/>
    <xf numFmtId="0" fontId="0" fillId="0" borderId="12" xfId="0" applyNumberFormat="1" applyBorder="1"/>
    <xf numFmtId="3" fontId="3" fillId="0" borderId="12" xfId="33" applyNumberFormat="1" applyFont="1" applyBorder="1"/>
    <xf numFmtId="3" fontId="6" fillId="0" borderId="12" xfId="33" applyNumberFormat="1" applyFont="1" applyBorder="1"/>
    <xf numFmtId="3" fontId="0" fillId="0" borderId="0" xfId="0" applyNumberFormat="1"/>
    <xf numFmtId="0" fontId="0" fillId="0" borderId="24" xfId="0" applyNumberFormat="1" applyBorder="1"/>
    <xf numFmtId="3" fontId="6" fillId="0" borderId="24" xfId="33" applyNumberFormat="1" applyBorder="1"/>
    <xf numFmtId="3" fontId="4" fillId="0" borderId="24" xfId="33" applyNumberFormat="1" applyFont="1" applyBorder="1"/>
    <xf numFmtId="0" fontId="3" fillId="0" borderId="0" xfId="34" applyFont="1" applyFill="1" applyBorder="1"/>
    <xf numFmtId="3" fontId="3" fillId="0" borderId="0" xfId="36" applyNumberFormat="1" applyFont="1"/>
    <xf numFmtId="166" fontId="4" fillId="0" borderId="12" xfId="36" applyNumberFormat="1" applyFont="1" applyFill="1" applyBorder="1" applyAlignment="1">
      <alignment horizontal="right"/>
    </xf>
    <xf numFmtId="166" fontId="0" fillId="0" borderId="12" xfId="0" applyNumberFormat="1" applyBorder="1"/>
    <xf numFmtId="166" fontId="0" fillId="0" borderId="24" xfId="0" applyNumberFormat="1" applyBorder="1"/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Border="1"/>
    <xf numFmtId="166" fontId="6" fillId="0" borderId="12" xfId="33" applyNumberFormat="1" applyFill="1" applyBorder="1"/>
    <xf numFmtId="166" fontId="6" fillId="0" borderId="12" xfId="33" applyNumberFormat="1" applyBorder="1"/>
    <xf numFmtId="166" fontId="6" fillId="0" borderId="24" xfId="33" applyNumberFormat="1" applyBorder="1"/>
    <xf numFmtId="166" fontId="4" fillId="0" borderId="24" xfId="36" applyNumberFormat="1" applyFont="1" applyFill="1" applyBorder="1" applyAlignment="1">
      <alignment horizontal="right"/>
    </xf>
    <xf numFmtId="166" fontId="6" fillId="0" borderId="12" xfId="36" applyNumberFormat="1" applyFont="1" applyFill="1" applyBorder="1" applyAlignment="1">
      <alignment horizontal="right"/>
    </xf>
    <xf numFmtId="166" fontId="6" fillId="0" borderId="12" xfId="36" applyNumberFormat="1" applyFont="1" applyBorder="1" applyAlignment="1">
      <alignment horizontal="right"/>
    </xf>
    <xf numFmtId="166" fontId="6" fillId="0" borderId="24" xfId="36" applyNumberFormat="1" applyFont="1" applyBorder="1" applyAlignment="1">
      <alignment horizontal="right"/>
    </xf>
    <xf numFmtId="166" fontId="3" fillId="0" borderId="12" xfId="33" applyNumberFormat="1" applyFont="1" applyBorder="1"/>
    <xf numFmtId="166" fontId="3" fillId="0" borderId="12" xfId="0" applyNumberFormat="1" applyFont="1" applyBorder="1" applyAlignment="1">
      <alignment horizontal="right" vertical="center"/>
    </xf>
    <xf numFmtId="166" fontId="3" fillId="0" borderId="12" xfId="33" applyNumberFormat="1" applyFont="1" applyBorder="1" applyAlignment="1">
      <alignment horizontal="right"/>
    </xf>
    <xf numFmtId="0" fontId="3" fillId="0" borderId="0" xfId="50" applyFont="1"/>
    <xf numFmtId="0" fontId="3" fillId="0" borderId="0" xfId="51" applyFont="1" applyFill="1" applyAlignment="1">
      <alignment horizontal="left"/>
    </xf>
    <xf numFmtId="0" fontId="4" fillId="0" borderId="11" xfId="34" applyFont="1" applyBorder="1" applyAlignment="1">
      <alignment horizontal="center"/>
    </xf>
    <xf numFmtId="3" fontId="3" fillId="0" borderId="12" xfId="33" applyNumberFormat="1" applyFont="1" applyBorder="1" applyAlignment="1">
      <alignment horizontal="right"/>
    </xf>
    <xf numFmtId="3" fontId="6" fillId="0" borderId="12" xfId="33" applyNumberFormat="1" applyBorder="1" applyAlignment="1">
      <alignment horizontal="right"/>
    </xf>
    <xf numFmtId="3" fontId="3" fillId="0" borderId="24" xfId="36" applyNumberFormat="1" applyFont="1" applyFill="1" applyBorder="1" applyAlignment="1">
      <alignment horizontal="right"/>
    </xf>
    <xf numFmtId="3" fontId="4" fillId="0" borderId="12" xfId="0" applyNumberFormat="1" applyFont="1" applyBorder="1"/>
    <xf numFmtId="0" fontId="4" fillId="0" borderId="0" xfId="0" applyNumberFormat="1" applyFont="1"/>
    <xf numFmtId="0" fontId="4" fillId="0" borderId="24" xfId="0" applyNumberFormat="1" applyFont="1" applyBorder="1"/>
    <xf numFmtId="167" fontId="3" fillId="0" borderId="12" xfId="36" applyNumberFormat="1" applyFont="1" applyFill="1" applyBorder="1" applyAlignment="1">
      <alignment horizontal="right"/>
    </xf>
    <xf numFmtId="164" fontId="3" fillId="0" borderId="12" xfId="36" applyNumberFormat="1" applyFont="1" applyFill="1" applyBorder="1" applyAlignment="1">
      <alignment horizontal="right"/>
    </xf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 wrapText="1"/>
    </xf>
    <xf numFmtId="0" fontId="24" fillId="0" borderId="0" xfId="34" applyFont="1" applyFill="1"/>
    <xf numFmtId="0" fontId="24" fillId="0" borderId="0" xfId="34" applyFont="1" applyFill="1" applyAlignment="1">
      <alignment horizontal="right"/>
    </xf>
    <xf numFmtId="3" fontId="24" fillId="0" borderId="0" xfId="34" applyNumberFormat="1" applyFont="1" applyFill="1"/>
    <xf numFmtId="0" fontId="24" fillId="0" borderId="0" xfId="34" applyFont="1"/>
    <xf numFmtId="0" fontId="24" fillId="0" borderId="0" xfId="34" applyFont="1" applyBorder="1"/>
    <xf numFmtId="0" fontId="25" fillId="0" borderId="0" xfId="33" applyFont="1"/>
    <xf numFmtId="0" fontId="24" fillId="0" borderId="0" xfId="33" applyFont="1" applyBorder="1"/>
    <xf numFmtId="0" fontId="24" fillId="0" borderId="0" xfId="33" applyFont="1"/>
    <xf numFmtId="0" fontId="4" fillId="0" borderId="0" xfId="34" applyFont="1" applyFill="1" applyBorder="1" applyAlignment="1">
      <alignment horizontal="center"/>
    </xf>
    <xf numFmtId="0" fontId="4" fillId="0" borderId="0" xfId="34" applyFont="1" applyBorder="1" applyAlignment="1">
      <alignment horizontal="center"/>
    </xf>
    <xf numFmtId="0" fontId="4" fillId="24" borderId="23" xfId="34" applyFont="1" applyFill="1" applyBorder="1" applyAlignment="1">
      <alignment horizontal="center" vertical="center" wrapText="1"/>
    </xf>
    <xf numFmtId="0" fontId="4" fillId="24" borderId="10" xfId="34" applyFont="1" applyFill="1" applyBorder="1" applyAlignment="1">
      <alignment horizontal="center" vertical="center"/>
    </xf>
    <xf numFmtId="0" fontId="4" fillId="24" borderId="21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vertical="center"/>
    </xf>
    <xf numFmtId="0" fontId="4" fillId="24" borderId="21" xfId="34" applyFont="1" applyFill="1" applyBorder="1" applyAlignment="1">
      <alignment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10" xfId="33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 wrapText="1"/>
    </xf>
    <xf numFmtId="0" fontId="4" fillId="24" borderId="21" xfId="33" applyFont="1" applyFill="1" applyBorder="1" applyAlignment="1">
      <alignment horizontal="center" vertical="center" wrapText="1"/>
    </xf>
    <xf numFmtId="0" fontId="4" fillId="24" borderId="22" xfId="34" applyFont="1" applyFill="1" applyBorder="1" applyAlignment="1">
      <alignment horizontal="center" vertical="center"/>
    </xf>
    <xf numFmtId="0" fontId="4" fillId="24" borderId="23" xfId="34" applyFont="1" applyFill="1" applyBorder="1" applyAlignment="1">
      <alignment horizontal="center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 3 2" xfId="49"/>
    <cellStyle name="Normal_221-02 2" xfId="47"/>
    <cellStyle name="Normal_221-03" xfId="34"/>
    <cellStyle name="Normal_221-05" xfId="35"/>
    <cellStyle name="Normal_97-04" xfId="50"/>
    <cellStyle name="Normal_BoletinCuadros1a11" xfId="36"/>
    <cellStyle name="Normal_Libro2" xfId="51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zoomScaleNormal="100" zoomScaleSheetLayoutView="100" workbookViewId="0">
      <selection activeCell="Q1" sqref="Q1"/>
    </sheetView>
  </sheetViews>
  <sheetFormatPr baseColWidth="10" defaultColWidth="11.42578125" defaultRowHeight="12.75" x14ac:dyDescent="0.2"/>
  <cols>
    <col min="1" max="1" width="30.7109375" style="39" customWidth="1"/>
    <col min="2" max="2" width="9.7109375" style="49" customWidth="1"/>
    <col min="3" max="3" width="9.7109375" style="50" customWidth="1"/>
    <col min="4" max="5" width="9.7109375" style="49" customWidth="1"/>
    <col min="6" max="6" width="9.7109375" style="43" customWidth="1"/>
    <col min="7" max="7" width="9.7109375" style="49" customWidth="1"/>
    <col min="8" max="8" width="9.7109375" style="39" customWidth="1"/>
    <col min="9" max="9" width="9.7109375" style="68" customWidth="1"/>
    <col min="10" max="11" width="11.42578125" style="39"/>
    <col min="12" max="12" width="17.7109375" style="39" customWidth="1"/>
    <col min="13" max="14" width="11.42578125" style="39"/>
    <col min="16" max="16384" width="11.42578125" style="39"/>
  </cols>
  <sheetData>
    <row r="1" spans="1:12" ht="15" customHeight="1" x14ac:dyDescent="0.2">
      <c r="A1" s="132" t="s">
        <v>101</v>
      </c>
      <c r="B1" s="132"/>
      <c r="C1" s="132"/>
      <c r="D1" s="132"/>
      <c r="E1" s="132"/>
      <c r="F1" s="132"/>
      <c r="G1" s="132"/>
      <c r="H1" s="132"/>
      <c r="I1" s="132"/>
    </row>
    <row r="2" spans="1:12" ht="15" customHeight="1" x14ac:dyDescent="0.2">
      <c r="A2" s="133" t="s">
        <v>108</v>
      </c>
      <c r="B2" s="133"/>
      <c r="C2" s="133"/>
      <c r="D2" s="133"/>
      <c r="E2" s="133"/>
      <c r="F2" s="133"/>
      <c r="G2" s="133"/>
      <c r="H2" s="133"/>
      <c r="I2" s="133"/>
    </row>
    <row r="3" spans="1:12" x14ac:dyDescent="0.2">
      <c r="A3" s="1"/>
      <c r="B3" s="64"/>
      <c r="C3" s="79"/>
      <c r="D3" s="64"/>
      <c r="E3" s="64"/>
      <c r="F3" s="80"/>
      <c r="G3" s="64"/>
      <c r="H3" s="64"/>
      <c r="I3" s="64"/>
    </row>
    <row r="4" spans="1:12" ht="20.100000000000001" customHeight="1" x14ac:dyDescent="0.2">
      <c r="A4" s="134" t="s">
        <v>99</v>
      </c>
      <c r="B4" s="135" t="s">
        <v>0</v>
      </c>
      <c r="C4" s="135"/>
      <c r="D4" s="135"/>
      <c r="E4" s="135"/>
      <c r="F4" s="135"/>
      <c r="G4" s="135"/>
      <c r="H4" s="135"/>
      <c r="I4" s="136"/>
    </row>
    <row r="5" spans="1:12" ht="20.100000000000001" customHeight="1" x14ac:dyDescent="0.2">
      <c r="A5" s="134"/>
      <c r="B5" s="135" t="s">
        <v>1</v>
      </c>
      <c r="C5" s="137"/>
      <c r="D5" s="137"/>
      <c r="E5" s="137"/>
      <c r="F5" s="135" t="s">
        <v>2</v>
      </c>
      <c r="G5" s="137"/>
      <c r="H5" s="137"/>
      <c r="I5" s="138"/>
    </row>
    <row r="6" spans="1:12" ht="20.100000000000001" customHeight="1" x14ac:dyDescent="0.2">
      <c r="A6" s="134"/>
      <c r="B6" s="139" t="s">
        <v>3</v>
      </c>
      <c r="C6" s="139"/>
      <c r="D6" s="139" t="s">
        <v>4</v>
      </c>
      <c r="E6" s="139" t="s">
        <v>5</v>
      </c>
      <c r="F6" s="139" t="s">
        <v>3</v>
      </c>
      <c r="G6" s="139"/>
      <c r="H6" s="139" t="s">
        <v>4</v>
      </c>
      <c r="I6" s="141" t="s">
        <v>5</v>
      </c>
    </row>
    <row r="7" spans="1:12" ht="27.95" customHeight="1" x14ac:dyDescent="0.2">
      <c r="A7" s="134"/>
      <c r="B7" s="122" t="s">
        <v>6</v>
      </c>
      <c r="C7" s="123" t="s">
        <v>7</v>
      </c>
      <c r="D7" s="140"/>
      <c r="E7" s="140"/>
      <c r="F7" s="63" t="s">
        <v>6</v>
      </c>
      <c r="G7" s="123" t="s">
        <v>7</v>
      </c>
      <c r="H7" s="140"/>
      <c r="I7" s="142"/>
    </row>
    <row r="8" spans="1:12" ht="12" customHeight="1" x14ac:dyDescent="0.2">
      <c r="A8" s="3"/>
      <c r="B8" s="4"/>
      <c r="C8" s="5"/>
      <c r="D8" s="36"/>
      <c r="E8" s="36"/>
      <c r="F8" s="7"/>
      <c r="G8" s="4"/>
      <c r="H8" s="6"/>
      <c r="I8" s="2"/>
      <c r="L8" s="43"/>
    </row>
    <row r="9" spans="1:12" ht="13.5" customHeight="1" x14ac:dyDescent="0.2">
      <c r="A9" s="113" t="s">
        <v>100</v>
      </c>
      <c r="B9" s="9">
        <f>SUM(D9,E9)</f>
        <v>66507</v>
      </c>
      <c r="C9" s="57">
        <f>B9/$B$9*100</f>
        <v>100</v>
      </c>
      <c r="D9" s="9">
        <f>SUM(D14,D21,D30,D39,D56,D69,D79,D89,D98,D106,D128,D130,D135)</f>
        <v>34105</v>
      </c>
      <c r="E9" s="9">
        <f>SUM(E14,E21,E30,E39,E56,E69,E79,E89,E98,E106,E128,E130,E135)</f>
        <v>32402</v>
      </c>
      <c r="F9" s="9">
        <f>SUM(H9,I9)</f>
        <v>66498</v>
      </c>
      <c r="G9" s="57">
        <f>F9/$F$9*100</f>
        <v>100</v>
      </c>
      <c r="H9" s="9">
        <f>SUM(H14,H21,H30,H39,H56,H69,H79,H89,H98,H106,H128,H130,H135)</f>
        <v>34101</v>
      </c>
      <c r="I9" s="65">
        <f>SUM(I14,I21,I30,I39,I56,I69,I79,I89,I98,I106,I128,I130,I135)</f>
        <v>32397</v>
      </c>
    </row>
    <row r="10" spans="1:12" ht="13.5" customHeight="1" x14ac:dyDescent="0.2">
      <c r="A10" s="8"/>
      <c r="B10" s="9"/>
      <c r="C10" s="57"/>
      <c r="D10" s="9"/>
      <c r="E10" s="9"/>
      <c r="F10" s="9"/>
      <c r="G10" s="57"/>
      <c r="H10" s="9"/>
      <c r="I10" s="65"/>
    </row>
    <row r="11" spans="1:12" ht="13.5" customHeight="1" x14ac:dyDescent="0.2">
      <c r="A11" s="82" t="s">
        <v>8</v>
      </c>
      <c r="B11" s="9">
        <f t="shared" ref="B11:B12" si="0">SUM(D11,E11)</f>
        <v>58144</v>
      </c>
      <c r="C11" s="57">
        <f>B11/$B$9*100</f>
        <v>87.42538379418707</v>
      </c>
      <c r="D11" s="11">
        <v>29823</v>
      </c>
      <c r="E11" s="11">
        <v>28321</v>
      </c>
      <c r="F11" s="9">
        <f>SUM(H11,I11)</f>
        <v>38586</v>
      </c>
      <c r="G11" s="57">
        <f>F11/$F$9*100</f>
        <v>58.025805287377061</v>
      </c>
      <c r="H11" s="90">
        <v>19816</v>
      </c>
      <c r="I11" s="66">
        <v>18770</v>
      </c>
    </row>
    <row r="12" spans="1:12" ht="13.5" customHeight="1" x14ac:dyDescent="0.2">
      <c r="A12" s="82" t="s">
        <v>9</v>
      </c>
      <c r="B12" s="9">
        <f t="shared" si="0"/>
        <v>8363</v>
      </c>
      <c r="C12" s="57">
        <f>B12/$B$9*100</f>
        <v>12.574616205812921</v>
      </c>
      <c r="D12" s="60">
        <v>4282</v>
      </c>
      <c r="E12" s="60">
        <v>4081</v>
      </c>
      <c r="F12" s="9">
        <f>SUM(H12,I12)</f>
        <v>27912</v>
      </c>
      <c r="G12" s="57">
        <f t="shared" ref="G12:G60" si="1">F12/$F$9*100</f>
        <v>41.974194712622939</v>
      </c>
      <c r="H12" s="90">
        <v>14285</v>
      </c>
      <c r="I12" s="66">
        <v>13627</v>
      </c>
    </row>
    <row r="13" spans="1:12" ht="13.5" customHeight="1" x14ac:dyDescent="0.2">
      <c r="A13" s="12"/>
      <c r="B13" s="9"/>
      <c r="C13" s="57"/>
      <c r="D13" s="40"/>
      <c r="E13" s="40"/>
      <c r="F13" s="9"/>
      <c r="G13" s="57"/>
      <c r="H13" s="92"/>
      <c r="I13" s="92"/>
      <c r="J13" s="61"/>
    </row>
    <row r="14" spans="1:12" s="61" customFormat="1" ht="13.5" customHeight="1" x14ac:dyDescent="0.2">
      <c r="A14" s="82" t="s">
        <v>10</v>
      </c>
      <c r="B14" s="9">
        <f t="shared" ref="B14:B60" si="2">SUM(D14,E14)</f>
        <v>4861</v>
      </c>
      <c r="C14" s="57">
        <f t="shared" ref="C14:C60" si="3">B14/$B$9*100</f>
        <v>7.3090050671357902</v>
      </c>
      <c r="D14" s="9">
        <f>SUM(D16:D19)</f>
        <v>2536</v>
      </c>
      <c r="E14" s="9">
        <f>SUM(E16:E19)</f>
        <v>2325</v>
      </c>
      <c r="F14" s="9">
        <f t="shared" ref="F14:F60" si="4">SUM(H14,I14)</f>
        <v>4548</v>
      </c>
      <c r="G14" s="57">
        <f t="shared" si="1"/>
        <v>6.8393034376973745</v>
      </c>
      <c r="H14" s="9">
        <f>SUM(H16:H19)</f>
        <v>2374</v>
      </c>
      <c r="I14" s="65">
        <f>SUM(I16:I19)</f>
        <v>2174</v>
      </c>
      <c r="J14" s="39"/>
    </row>
    <row r="15" spans="1:12" ht="13.5" customHeight="1" x14ac:dyDescent="0.2">
      <c r="A15" s="8"/>
      <c r="B15" s="58"/>
      <c r="C15" s="57"/>
      <c r="D15" s="10"/>
      <c r="E15" s="10"/>
      <c r="F15" s="9"/>
      <c r="G15" s="57"/>
      <c r="H15" s="9"/>
      <c r="I15" s="69"/>
    </row>
    <row r="16" spans="1:12" ht="13.5" customHeight="1" x14ac:dyDescent="0.2">
      <c r="A16" s="82" t="s">
        <v>11</v>
      </c>
      <c r="B16" s="9">
        <f>SUM(D16,E16)</f>
        <v>318</v>
      </c>
      <c r="C16" s="57">
        <f t="shared" si="3"/>
        <v>0.47814515765257792</v>
      </c>
      <c r="D16" s="41">
        <v>160</v>
      </c>
      <c r="E16" s="41">
        <v>158</v>
      </c>
      <c r="F16" s="9">
        <f>SUM(H16,I16)</f>
        <v>482</v>
      </c>
      <c r="G16" s="57">
        <f t="shared" si="1"/>
        <v>0.72483382958885989</v>
      </c>
      <c r="H16" s="86">
        <v>229</v>
      </c>
      <c r="I16" s="91">
        <v>253</v>
      </c>
    </row>
    <row r="17" spans="1:14" ht="13.5" customHeight="1" x14ac:dyDescent="0.2">
      <c r="A17" s="82" t="s">
        <v>12</v>
      </c>
      <c r="B17" s="9">
        <f>SUM(D17,E17)</f>
        <v>3545</v>
      </c>
      <c r="C17" s="57">
        <f t="shared" si="3"/>
        <v>5.3302659870389579</v>
      </c>
      <c r="D17" s="41">
        <v>1853</v>
      </c>
      <c r="E17" s="41">
        <v>1692</v>
      </c>
      <c r="F17" s="9">
        <f>SUM(H17,I17)</f>
        <v>2840</v>
      </c>
      <c r="G17" s="57">
        <f t="shared" si="1"/>
        <v>4.2708051369966009</v>
      </c>
      <c r="H17" s="86">
        <v>1500</v>
      </c>
      <c r="I17" s="91">
        <v>1340</v>
      </c>
    </row>
    <row r="18" spans="1:14" ht="13.5" customHeight="1" x14ac:dyDescent="0.2">
      <c r="A18" s="82" t="s">
        <v>13</v>
      </c>
      <c r="B18" s="9">
        <f>SUM(D18,E18)</f>
        <v>505</v>
      </c>
      <c r="C18" s="57">
        <f t="shared" si="3"/>
        <v>0.75931856797028885</v>
      </c>
      <c r="D18" s="40">
        <v>265</v>
      </c>
      <c r="E18" s="40">
        <v>240</v>
      </c>
      <c r="F18" s="9">
        <f>SUM(H18,I18)</f>
        <v>453</v>
      </c>
      <c r="G18" s="57">
        <f t="shared" si="1"/>
        <v>0.68122349544347205</v>
      </c>
      <c r="H18" s="86">
        <v>242</v>
      </c>
      <c r="I18" s="91">
        <v>211</v>
      </c>
      <c r="J18" s="49"/>
    </row>
    <row r="19" spans="1:14" s="49" customFormat="1" ht="13.5" customHeight="1" x14ac:dyDescent="0.2">
      <c r="A19" s="62" t="s">
        <v>14</v>
      </c>
      <c r="B19" s="9">
        <f>SUM(D19,E19)</f>
        <v>493</v>
      </c>
      <c r="C19" s="57">
        <f t="shared" si="3"/>
        <v>0.74127535447396509</v>
      </c>
      <c r="D19" s="41">
        <v>258</v>
      </c>
      <c r="E19" s="41">
        <v>235</v>
      </c>
      <c r="F19" s="9">
        <f>SUM(H19,I19)</f>
        <v>773</v>
      </c>
      <c r="G19" s="57">
        <f t="shared" si="1"/>
        <v>1.1624409756684413</v>
      </c>
      <c r="H19" s="86">
        <v>403</v>
      </c>
      <c r="I19" s="91">
        <v>370</v>
      </c>
      <c r="J19" s="39"/>
    </row>
    <row r="20" spans="1:14" ht="13.5" customHeight="1" x14ac:dyDescent="0.2">
      <c r="A20" s="12"/>
      <c r="B20" s="58"/>
      <c r="C20" s="57"/>
      <c r="D20" s="10"/>
      <c r="E20" s="10"/>
      <c r="F20" s="9"/>
      <c r="G20" s="57"/>
      <c r="H20" s="54"/>
      <c r="I20" s="70"/>
    </row>
    <row r="21" spans="1:14" s="61" customFormat="1" ht="13.5" customHeight="1" x14ac:dyDescent="0.2">
      <c r="A21" s="82" t="s">
        <v>15</v>
      </c>
      <c r="B21" s="9">
        <f t="shared" si="2"/>
        <v>3940</v>
      </c>
      <c r="C21" s="57">
        <f t="shared" si="3"/>
        <v>5.9241884312929471</v>
      </c>
      <c r="D21" s="15">
        <f>SUM(D23:D28)</f>
        <v>1938</v>
      </c>
      <c r="E21" s="15">
        <f>SUM(E23:E28)</f>
        <v>2002</v>
      </c>
      <c r="F21" s="9">
        <f t="shared" si="4"/>
        <v>3709</v>
      </c>
      <c r="G21" s="57">
        <f t="shared" si="1"/>
        <v>5.5776113567325334</v>
      </c>
      <c r="H21" s="15">
        <f>SUM(H23:H28)</f>
        <v>1854</v>
      </c>
      <c r="I21" s="71">
        <f>SUM(I23:I28)</f>
        <v>1855</v>
      </c>
    </row>
    <row r="22" spans="1:14" ht="13.5" customHeight="1" x14ac:dyDescent="0.2">
      <c r="A22" s="8"/>
      <c r="B22" s="58"/>
      <c r="C22" s="57"/>
      <c r="D22" s="10"/>
      <c r="E22" s="10"/>
      <c r="F22" s="9"/>
      <c r="G22" s="57"/>
      <c r="H22" s="14"/>
      <c r="I22" s="70"/>
    </row>
    <row r="23" spans="1:14" ht="13.5" customHeight="1" x14ac:dyDescent="0.2">
      <c r="A23" s="82" t="s">
        <v>16</v>
      </c>
      <c r="B23" s="9">
        <f t="shared" si="2"/>
        <v>1473</v>
      </c>
      <c r="C23" s="57">
        <f t="shared" si="3"/>
        <v>2.2148044566737335</v>
      </c>
      <c r="D23" s="41">
        <v>735</v>
      </c>
      <c r="E23" s="41">
        <v>738</v>
      </c>
      <c r="F23" s="9">
        <f t="shared" si="4"/>
        <v>640</v>
      </c>
      <c r="G23" s="57">
        <f t="shared" si="1"/>
        <v>0.96243496044993837</v>
      </c>
      <c r="H23" s="87">
        <v>339</v>
      </c>
      <c r="I23" s="91">
        <v>301</v>
      </c>
      <c r="J23" s="61"/>
    </row>
    <row r="24" spans="1:14" ht="13.5" customHeight="1" x14ac:dyDescent="0.2">
      <c r="A24" s="82" t="s">
        <v>17</v>
      </c>
      <c r="B24" s="9">
        <f t="shared" si="2"/>
        <v>71</v>
      </c>
      <c r="C24" s="57">
        <f t="shared" si="3"/>
        <v>0.10675567985324852</v>
      </c>
      <c r="D24" s="41">
        <v>38</v>
      </c>
      <c r="E24" s="41">
        <v>33</v>
      </c>
      <c r="F24" s="9">
        <f t="shared" si="4"/>
        <v>777</v>
      </c>
      <c r="G24" s="57">
        <f t="shared" si="1"/>
        <v>1.1684561941712532</v>
      </c>
      <c r="H24" s="87">
        <v>399</v>
      </c>
      <c r="I24" s="91">
        <v>378</v>
      </c>
      <c r="K24" s="61"/>
      <c r="L24" s="61"/>
      <c r="M24" s="61"/>
      <c r="N24" s="61"/>
    </row>
    <row r="25" spans="1:14" ht="13.5" customHeight="1" x14ac:dyDescent="0.2">
      <c r="A25" s="82" t="s">
        <v>18</v>
      </c>
      <c r="B25" s="9">
        <f t="shared" si="2"/>
        <v>26</v>
      </c>
      <c r="C25" s="57">
        <f t="shared" si="3"/>
        <v>3.9093629242034668E-2</v>
      </c>
      <c r="D25" s="41">
        <v>12</v>
      </c>
      <c r="E25" s="41">
        <v>14</v>
      </c>
      <c r="F25" s="9">
        <f t="shared" si="4"/>
        <v>436</v>
      </c>
      <c r="G25" s="57">
        <f t="shared" si="1"/>
        <v>0.65565881680652049</v>
      </c>
      <c r="H25" s="87">
        <v>204</v>
      </c>
      <c r="I25" s="91">
        <v>232</v>
      </c>
      <c r="J25" s="43"/>
    </row>
    <row r="26" spans="1:14" ht="13.5" customHeight="1" x14ac:dyDescent="0.2">
      <c r="A26" s="82" t="s">
        <v>19</v>
      </c>
      <c r="B26" s="9">
        <f t="shared" si="2"/>
        <v>11</v>
      </c>
      <c r="C26" s="57">
        <f t="shared" si="3"/>
        <v>1.6539612371630055E-2</v>
      </c>
      <c r="D26" s="41">
        <v>5</v>
      </c>
      <c r="E26" s="41">
        <v>6</v>
      </c>
      <c r="F26" s="9">
        <f t="shared" si="4"/>
        <v>268</v>
      </c>
      <c r="G26" s="57">
        <f t="shared" si="1"/>
        <v>0.40301963968841165</v>
      </c>
      <c r="H26" s="87">
        <v>123</v>
      </c>
      <c r="I26" s="91">
        <v>145</v>
      </c>
    </row>
    <row r="27" spans="1:14" ht="13.5" customHeight="1" x14ac:dyDescent="0.2">
      <c r="A27" s="82" t="s">
        <v>20</v>
      </c>
      <c r="B27" s="9">
        <f t="shared" si="2"/>
        <v>5</v>
      </c>
      <c r="C27" s="57">
        <f t="shared" si="3"/>
        <v>7.5180056234682071E-3</v>
      </c>
      <c r="D27" s="41">
        <v>3</v>
      </c>
      <c r="E27" s="41">
        <v>2</v>
      </c>
      <c r="F27" s="9">
        <f t="shared" si="4"/>
        <v>84</v>
      </c>
      <c r="G27" s="57">
        <f t="shared" si="1"/>
        <v>0.1263195885590544</v>
      </c>
      <c r="H27" s="87">
        <v>41</v>
      </c>
      <c r="I27" s="91">
        <v>43</v>
      </c>
    </row>
    <row r="28" spans="1:14" ht="13.5" customHeight="1" x14ac:dyDescent="0.2">
      <c r="A28" s="82" t="s">
        <v>21</v>
      </c>
      <c r="B28" s="9">
        <f t="shared" si="2"/>
        <v>2354</v>
      </c>
      <c r="C28" s="57">
        <f t="shared" si="3"/>
        <v>3.5394770475288313</v>
      </c>
      <c r="D28" s="41">
        <v>1145</v>
      </c>
      <c r="E28" s="41">
        <v>1209</v>
      </c>
      <c r="F28" s="9">
        <f t="shared" si="4"/>
        <v>1504</v>
      </c>
      <c r="G28" s="57">
        <f t="shared" si="1"/>
        <v>2.2617221570573549</v>
      </c>
      <c r="H28" s="87">
        <v>748</v>
      </c>
      <c r="I28" s="91">
        <v>756</v>
      </c>
    </row>
    <row r="29" spans="1:14" ht="13.5" customHeight="1" x14ac:dyDescent="0.2">
      <c r="A29" s="12"/>
      <c r="B29" s="58"/>
      <c r="C29" s="57"/>
      <c r="D29" s="40"/>
      <c r="E29" s="13"/>
      <c r="F29" s="9"/>
      <c r="G29" s="57"/>
      <c r="H29" s="41"/>
      <c r="I29" s="72"/>
    </row>
    <row r="30" spans="1:14" s="61" customFormat="1" ht="13.5" customHeight="1" x14ac:dyDescent="0.2">
      <c r="A30" s="82" t="s">
        <v>22</v>
      </c>
      <c r="B30" s="9">
        <f t="shared" si="2"/>
        <v>4263</v>
      </c>
      <c r="C30" s="57">
        <f t="shared" si="3"/>
        <v>6.409851594568992</v>
      </c>
      <c r="D30" s="9">
        <f>SUM(D32:D37)</f>
        <v>2184</v>
      </c>
      <c r="E30" s="9">
        <f>SUM(E32:E37)</f>
        <v>2079</v>
      </c>
      <c r="F30" s="9">
        <f t="shared" si="4"/>
        <v>4621</v>
      </c>
      <c r="G30" s="57">
        <f t="shared" si="1"/>
        <v>6.9490811753736965</v>
      </c>
      <c r="H30" s="9">
        <f>SUM(H32:H37)</f>
        <v>2356</v>
      </c>
      <c r="I30" s="65">
        <f>SUM(I32:I37)</f>
        <v>2265</v>
      </c>
    </row>
    <row r="31" spans="1:14" ht="13.5" customHeight="1" x14ac:dyDescent="0.2">
      <c r="A31" s="8"/>
      <c r="B31" s="58"/>
      <c r="C31" s="57"/>
      <c r="D31" s="10"/>
      <c r="E31" s="10"/>
      <c r="F31" s="9"/>
      <c r="G31" s="57"/>
      <c r="H31" s="14"/>
      <c r="I31" s="70"/>
    </row>
    <row r="32" spans="1:14" s="42" customFormat="1" ht="13.5" customHeight="1" x14ac:dyDescent="0.2">
      <c r="A32" s="82" t="s">
        <v>23</v>
      </c>
      <c r="B32" s="9">
        <f t="shared" si="2"/>
        <v>4029</v>
      </c>
      <c r="C32" s="57">
        <f t="shared" si="3"/>
        <v>6.0580089313906811</v>
      </c>
      <c r="D32" s="41">
        <v>2076</v>
      </c>
      <c r="E32" s="41">
        <v>1953</v>
      </c>
      <c r="F32" s="9">
        <f t="shared" si="4"/>
        <v>3832</v>
      </c>
      <c r="G32" s="57">
        <f t="shared" si="1"/>
        <v>5.7625793256940057</v>
      </c>
      <c r="H32" s="11">
        <v>1987</v>
      </c>
      <c r="I32" s="66">
        <v>1845</v>
      </c>
      <c r="J32" s="39"/>
      <c r="K32" s="39"/>
      <c r="L32" s="39"/>
      <c r="M32" s="39"/>
      <c r="N32" s="39"/>
    </row>
    <row r="33" spans="1:14" ht="13.5" customHeight="1" x14ac:dyDescent="0.2">
      <c r="A33" s="82" t="s">
        <v>24</v>
      </c>
      <c r="B33" s="9">
        <f t="shared" si="2"/>
        <v>31</v>
      </c>
      <c r="C33" s="57">
        <f t="shared" si="3"/>
        <v>4.6611634865502884E-2</v>
      </c>
      <c r="D33" s="88">
        <v>16</v>
      </c>
      <c r="E33" s="88">
        <v>15</v>
      </c>
      <c r="F33" s="9">
        <f t="shared" si="4"/>
        <v>197</v>
      </c>
      <c r="G33" s="57">
        <f t="shared" si="1"/>
        <v>0.29624951126349663</v>
      </c>
      <c r="H33" s="11">
        <v>93</v>
      </c>
      <c r="I33" s="66">
        <v>104</v>
      </c>
    </row>
    <row r="34" spans="1:14" ht="13.5" customHeight="1" x14ac:dyDescent="0.2">
      <c r="A34" s="82" t="s">
        <v>25</v>
      </c>
      <c r="B34" s="9">
        <f t="shared" si="2"/>
        <v>130</v>
      </c>
      <c r="C34" s="57">
        <f t="shared" si="3"/>
        <v>0.19546814621017339</v>
      </c>
      <c r="D34" s="41">
        <v>64</v>
      </c>
      <c r="E34" s="41">
        <v>66</v>
      </c>
      <c r="F34" s="9">
        <f t="shared" si="4"/>
        <v>266</v>
      </c>
      <c r="G34" s="57">
        <f t="shared" si="1"/>
        <v>0.40001203043700562</v>
      </c>
      <c r="H34" s="11">
        <v>138</v>
      </c>
      <c r="I34" s="66">
        <v>128</v>
      </c>
    </row>
    <row r="35" spans="1:14" ht="13.5" customHeight="1" x14ac:dyDescent="0.2">
      <c r="A35" s="82" t="s">
        <v>26</v>
      </c>
      <c r="B35" s="9">
        <f t="shared" si="2"/>
        <v>8</v>
      </c>
      <c r="C35" s="57">
        <f t="shared" si="3"/>
        <v>1.202880899754913E-2</v>
      </c>
      <c r="D35" s="89">
        <v>3</v>
      </c>
      <c r="E35" s="89">
        <v>5</v>
      </c>
      <c r="F35" s="9">
        <f t="shared" si="4"/>
        <v>160</v>
      </c>
      <c r="G35" s="57">
        <f t="shared" si="1"/>
        <v>0.24060874011248459</v>
      </c>
      <c r="H35" s="11">
        <v>68</v>
      </c>
      <c r="I35" s="66">
        <v>92</v>
      </c>
      <c r="J35" s="61"/>
    </row>
    <row r="36" spans="1:14" ht="13.5" customHeight="1" x14ac:dyDescent="0.2">
      <c r="A36" s="82" t="s">
        <v>27</v>
      </c>
      <c r="B36" s="9">
        <f t="shared" si="2"/>
        <v>7</v>
      </c>
      <c r="C36" s="57">
        <f t="shared" si="3"/>
        <v>1.0525207872855489E-2</v>
      </c>
      <c r="D36" s="41">
        <v>2</v>
      </c>
      <c r="E36" s="41">
        <v>5</v>
      </c>
      <c r="F36" s="9">
        <f t="shared" si="4"/>
        <v>71</v>
      </c>
      <c r="G36" s="57">
        <f t="shared" si="1"/>
        <v>0.10677012842491504</v>
      </c>
      <c r="H36" s="11">
        <v>31</v>
      </c>
      <c r="I36" s="66">
        <v>40</v>
      </c>
      <c r="K36" s="61"/>
      <c r="L36" s="61"/>
      <c r="M36" s="61"/>
      <c r="N36" s="61"/>
    </row>
    <row r="37" spans="1:14" ht="13.5" customHeight="1" x14ac:dyDescent="0.2">
      <c r="A37" s="82" t="s">
        <v>102</v>
      </c>
      <c r="B37" s="9">
        <f t="shared" si="2"/>
        <v>58</v>
      </c>
      <c r="C37" s="57">
        <f t="shared" si="3"/>
        <v>8.7208865232231203E-2</v>
      </c>
      <c r="D37" s="41">
        <v>23</v>
      </c>
      <c r="E37" s="41">
        <v>35</v>
      </c>
      <c r="F37" s="9">
        <f t="shared" si="4"/>
        <v>95</v>
      </c>
      <c r="G37" s="57">
        <f t="shared" si="1"/>
        <v>0.14286143944178772</v>
      </c>
      <c r="H37" s="11">
        <v>39</v>
      </c>
      <c r="I37" s="66">
        <v>56</v>
      </c>
      <c r="J37" s="42"/>
    </row>
    <row r="38" spans="1:14" ht="13.5" customHeight="1" x14ac:dyDescent="0.2">
      <c r="A38" s="12"/>
      <c r="B38" s="58"/>
      <c r="C38" s="57"/>
      <c r="D38" s="40"/>
      <c r="E38" s="40"/>
      <c r="F38" s="9"/>
      <c r="G38" s="57"/>
      <c r="H38" s="41"/>
      <c r="I38" s="92"/>
    </row>
    <row r="39" spans="1:14" s="61" customFormat="1" ht="13.5" customHeight="1" x14ac:dyDescent="0.2">
      <c r="A39" s="82" t="s">
        <v>28</v>
      </c>
      <c r="B39" s="9">
        <f>SUM(D39,E39)</f>
        <v>10618</v>
      </c>
      <c r="C39" s="57">
        <f t="shared" si="3"/>
        <v>15.965236741997083</v>
      </c>
      <c r="D39" s="9">
        <f>SUM(D41:D54)</f>
        <v>5403</v>
      </c>
      <c r="E39" s="9">
        <f>SUM(E41:E54)</f>
        <v>5215</v>
      </c>
      <c r="F39" s="9">
        <f t="shared" si="4"/>
        <v>7760</v>
      </c>
      <c r="G39" s="57">
        <f t="shared" si="1"/>
        <v>11.669523895455502</v>
      </c>
      <c r="H39" s="9">
        <f>SUM(H41:H54)</f>
        <v>3942</v>
      </c>
      <c r="I39" s="65">
        <f>SUM(I41:I54)</f>
        <v>3818</v>
      </c>
    </row>
    <row r="40" spans="1:14" ht="13.5" customHeight="1" x14ac:dyDescent="0.2">
      <c r="A40" s="8"/>
      <c r="B40" s="9"/>
      <c r="C40" s="57"/>
      <c r="D40" s="15"/>
      <c r="E40" s="15"/>
      <c r="F40" s="9"/>
      <c r="G40" s="57"/>
      <c r="H40" s="16"/>
      <c r="I40" s="73"/>
    </row>
    <row r="41" spans="1:14" ht="13.5" customHeight="1" x14ac:dyDescent="0.2">
      <c r="A41" s="82" t="s">
        <v>29</v>
      </c>
      <c r="B41" s="9">
        <f t="shared" si="2"/>
        <v>13</v>
      </c>
      <c r="C41" s="57">
        <f t="shared" si="3"/>
        <v>1.9546814621017334E-2</v>
      </c>
      <c r="D41" s="115">
        <v>6</v>
      </c>
      <c r="E41" s="110">
        <v>7</v>
      </c>
      <c r="F41" s="9">
        <f t="shared" si="4"/>
        <v>367</v>
      </c>
      <c r="G41" s="57">
        <f t="shared" si="1"/>
        <v>0.55189629763301151</v>
      </c>
      <c r="H41" s="11">
        <v>188</v>
      </c>
      <c r="I41" s="66">
        <v>179</v>
      </c>
      <c r="K41" s="42"/>
      <c r="L41" s="42"/>
      <c r="M41" s="42"/>
      <c r="N41" s="42"/>
    </row>
    <row r="42" spans="1:14" ht="13.5" customHeight="1" x14ac:dyDescent="0.2">
      <c r="A42" s="82" t="s">
        <v>30</v>
      </c>
      <c r="B42" s="9">
        <f t="shared" si="2"/>
        <v>729</v>
      </c>
      <c r="C42" s="57">
        <f t="shared" si="3"/>
        <v>1.0961252199016644</v>
      </c>
      <c r="D42" s="115">
        <v>362</v>
      </c>
      <c r="E42" s="115">
        <v>367</v>
      </c>
      <c r="F42" s="9">
        <f t="shared" si="4"/>
        <v>1004</v>
      </c>
      <c r="G42" s="57">
        <f t="shared" si="1"/>
        <v>1.5098198442058408</v>
      </c>
      <c r="H42" s="11">
        <v>517</v>
      </c>
      <c r="I42" s="66">
        <v>487</v>
      </c>
    </row>
    <row r="43" spans="1:14" ht="13.5" customHeight="1" x14ac:dyDescent="0.2">
      <c r="A43" s="82" t="s">
        <v>31</v>
      </c>
      <c r="B43" s="9">
        <f t="shared" si="2"/>
        <v>8</v>
      </c>
      <c r="C43" s="57">
        <f t="shared" si="3"/>
        <v>1.202880899754913E-2</v>
      </c>
      <c r="D43" s="110">
        <v>2</v>
      </c>
      <c r="E43" s="99">
        <v>6</v>
      </c>
      <c r="F43" s="9">
        <f t="shared" si="4"/>
        <v>369</v>
      </c>
      <c r="G43" s="57">
        <f t="shared" si="1"/>
        <v>0.5549039068844176</v>
      </c>
      <c r="H43" s="11">
        <v>199</v>
      </c>
      <c r="I43" s="66">
        <v>170</v>
      </c>
    </row>
    <row r="44" spans="1:14" ht="13.5" customHeight="1" x14ac:dyDescent="0.2">
      <c r="A44" s="82" t="s">
        <v>32</v>
      </c>
      <c r="B44" s="9">
        <f t="shared" si="2"/>
        <v>39</v>
      </c>
      <c r="C44" s="57">
        <f t="shared" si="3"/>
        <v>5.8640443863052012E-2</v>
      </c>
      <c r="D44" s="114">
        <v>16</v>
      </c>
      <c r="E44" s="114">
        <v>23</v>
      </c>
      <c r="F44" s="9">
        <f t="shared" si="4"/>
        <v>459</v>
      </c>
      <c r="G44" s="57">
        <f t="shared" si="1"/>
        <v>0.69024632319769019</v>
      </c>
      <c r="H44" s="11">
        <v>249</v>
      </c>
      <c r="I44" s="66">
        <v>210</v>
      </c>
    </row>
    <row r="45" spans="1:14" ht="13.5" customHeight="1" x14ac:dyDescent="0.2">
      <c r="A45" s="82" t="s">
        <v>33</v>
      </c>
      <c r="B45" s="9">
        <f t="shared" si="2"/>
        <v>28</v>
      </c>
      <c r="C45" s="57">
        <f t="shared" si="3"/>
        <v>4.2100831491421957E-2</v>
      </c>
      <c r="D45" s="115">
        <v>15</v>
      </c>
      <c r="E45" s="115">
        <v>13</v>
      </c>
      <c r="F45" s="9">
        <f t="shared" si="4"/>
        <v>1079</v>
      </c>
      <c r="G45" s="57">
        <f t="shared" si="1"/>
        <v>1.6226051911335679</v>
      </c>
      <c r="H45" s="11">
        <v>541</v>
      </c>
      <c r="I45" s="66">
        <v>538</v>
      </c>
    </row>
    <row r="46" spans="1:14" ht="13.5" customHeight="1" x14ac:dyDescent="0.2">
      <c r="A46" s="82" t="s">
        <v>34</v>
      </c>
      <c r="B46" s="9">
        <f t="shared" si="2"/>
        <v>8341</v>
      </c>
      <c r="C46" s="57">
        <f t="shared" si="3"/>
        <v>12.541536981069662</v>
      </c>
      <c r="D46" s="115">
        <v>4229</v>
      </c>
      <c r="E46" s="115">
        <v>4112</v>
      </c>
      <c r="F46" s="9">
        <f t="shared" si="4"/>
        <v>2200</v>
      </c>
      <c r="G46" s="57">
        <f t="shared" si="1"/>
        <v>3.3083701765466627</v>
      </c>
      <c r="H46" s="11">
        <v>1103</v>
      </c>
      <c r="I46" s="66">
        <v>1097</v>
      </c>
    </row>
    <row r="47" spans="1:14" ht="13.5" customHeight="1" x14ac:dyDescent="0.2">
      <c r="A47" s="82" t="s">
        <v>35</v>
      </c>
      <c r="B47" s="9">
        <f t="shared" si="2"/>
        <v>8</v>
      </c>
      <c r="C47" s="57">
        <f t="shared" si="3"/>
        <v>1.202880899754913E-2</v>
      </c>
      <c r="D47" s="115">
        <v>2</v>
      </c>
      <c r="E47" s="115">
        <v>6</v>
      </c>
      <c r="F47" s="9">
        <f t="shared" si="4"/>
        <v>558</v>
      </c>
      <c r="G47" s="57">
        <f t="shared" si="1"/>
        <v>0.83912298114228989</v>
      </c>
      <c r="H47" s="11">
        <v>285</v>
      </c>
      <c r="I47" s="66">
        <v>273</v>
      </c>
      <c r="J47" s="61"/>
    </row>
    <row r="48" spans="1:14" ht="13.5" customHeight="1" x14ac:dyDescent="0.2">
      <c r="A48" s="82" t="s">
        <v>36</v>
      </c>
      <c r="B48" s="9">
        <f t="shared" si="2"/>
        <v>2</v>
      </c>
      <c r="C48" s="57">
        <f t="shared" si="3"/>
        <v>3.0072022493872826E-3</v>
      </c>
      <c r="D48" s="110">
        <v>1</v>
      </c>
      <c r="E48" s="99">
        <v>1</v>
      </c>
      <c r="F48" s="9">
        <f t="shared" si="4"/>
        <v>151</v>
      </c>
      <c r="G48" s="57">
        <f t="shared" si="1"/>
        <v>0.22707449848115732</v>
      </c>
      <c r="H48" s="11">
        <v>65</v>
      </c>
      <c r="I48" s="98">
        <v>86</v>
      </c>
      <c r="K48" s="61"/>
      <c r="L48" s="61"/>
      <c r="M48" s="61"/>
      <c r="N48" s="61"/>
    </row>
    <row r="49" spans="1:9" ht="13.5" customHeight="1" x14ac:dyDescent="0.2">
      <c r="A49" s="82" t="s">
        <v>37</v>
      </c>
      <c r="B49" s="96">
        <f t="shared" si="2"/>
        <v>1</v>
      </c>
      <c r="C49" s="57">
        <f t="shared" si="3"/>
        <v>1.5036011246936413E-3</v>
      </c>
      <c r="D49" s="110">
        <v>0</v>
      </c>
      <c r="E49" s="110">
        <v>1</v>
      </c>
      <c r="F49" s="9">
        <f>SUM(H49,I49)</f>
        <v>87</v>
      </c>
      <c r="G49" s="57">
        <f t="shared" si="1"/>
        <v>0.1308310024361635</v>
      </c>
      <c r="H49" s="97">
        <v>48</v>
      </c>
      <c r="I49" s="98">
        <v>39</v>
      </c>
    </row>
    <row r="50" spans="1:9" ht="13.5" customHeight="1" x14ac:dyDescent="0.2">
      <c r="A50" s="82" t="s">
        <v>38</v>
      </c>
      <c r="B50" s="9">
        <f t="shared" si="2"/>
        <v>54</v>
      </c>
      <c r="C50" s="57">
        <f t="shared" si="3"/>
        <v>8.1194460733456625E-2</v>
      </c>
      <c r="D50" s="115">
        <v>29</v>
      </c>
      <c r="E50" s="115">
        <v>25</v>
      </c>
      <c r="F50" s="9">
        <f t="shared" si="4"/>
        <v>495</v>
      </c>
      <c r="G50" s="57">
        <f t="shared" si="1"/>
        <v>0.74438328972299916</v>
      </c>
      <c r="H50" s="11">
        <v>240</v>
      </c>
      <c r="I50" s="66">
        <v>255</v>
      </c>
    </row>
    <row r="51" spans="1:9" ht="13.5" customHeight="1" x14ac:dyDescent="0.2">
      <c r="A51" s="82" t="s">
        <v>39</v>
      </c>
      <c r="B51" s="9">
        <f t="shared" si="2"/>
        <v>1247</v>
      </c>
      <c r="C51" s="57">
        <f t="shared" si="3"/>
        <v>1.8749906024929708</v>
      </c>
      <c r="D51" s="115">
        <v>664</v>
      </c>
      <c r="E51" s="115">
        <v>583</v>
      </c>
      <c r="F51" s="9">
        <f t="shared" si="4"/>
        <v>118</v>
      </c>
      <c r="G51" s="57">
        <f t="shared" si="1"/>
        <v>0.17744894583295739</v>
      </c>
      <c r="H51" s="11">
        <v>61</v>
      </c>
      <c r="I51" s="66">
        <v>57</v>
      </c>
    </row>
    <row r="52" spans="1:9" ht="13.5" customHeight="1" x14ac:dyDescent="0.2">
      <c r="A52" s="82" t="s">
        <v>42</v>
      </c>
      <c r="B52" s="9">
        <f t="shared" si="2"/>
        <v>1</v>
      </c>
      <c r="C52" s="57">
        <f t="shared" si="3"/>
        <v>1.5036011246936413E-3</v>
      </c>
      <c r="D52" s="110">
        <v>0</v>
      </c>
      <c r="E52" s="115">
        <v>1</v>
      </c>
      <c r="F52" s="9">
        <f t="shared" si="4"/>
        <v>129</v>
      </c>
      <c r="G52" s="57">
        <f t="shared" si="1"/>
        <v>0.19399079671569069</v>
      </c>
      <c r="H52" s="11">
        <v>60</v>
      </c>
      <c r="I52" s="66">
        <v>69</v>
      </c>
    </row>
    <row r="53" spans="1:9" ht="13.5" customHeight="1" x14ac:dyDescent="0.2">
      <c r="A53" s="62" t="s">
        <v>41</v>
      </c>
      <c r="B53" s="9">
        <f t="shared" si="2"/>
        <v>30</v>
      </c>
      <c r="C53" s="57">
        <f t="shared" si="3"/>
        <v>4.5108033740809239E-2</v>
      </c>
      <c r="D53" s="115">
        <v>14</v>
      </c>
      <c r="E53" s="115">
        <v>16</v>
      </c>
      <c r="F53" s="9">
        <f t="shared" si="4"/>
        <v>229</v>
      </c>
      <c r="G53" s="57">
        <f t="shared" si="1"/>
        <v>0.34437125928599355</v>
      </c>
      <c r="H53" s="11">
        <v>124</v>
      </c>
      <c r="I53" s="66">
        <v>105</v>
      </c>
    </row>
    <row r="54" spans="1:9" ht="13.5" customHeight="1" x14ac:dyDescent="0.2">
      <c r="A54" s="62" t="s">
        <v>103</v>
      </c>
      <c r="B54" s="9">
        <f t="shared" si="2"/>
        <v>117</v>
      </c>
      <c r="C54" s="57">
        <f t="shared" si="3"/>
        <v>0.17592133158915602</v>
      </c>
      <c r="D54" s="115">
        <v>63</v>
      </c>
      <c r="E54" s="115">
        <v>54</v>
      </c>
      <c r="F54" s="9">
        <f t="shared" si="4"/>
        <v>515</v>
      </c>
      <c r="G54" s="57">
        <f t="shared" si="1"/>
        <v>0.77445938223705979</v>
      </c>
      <c r="H54" s="11">
        <v>262</v>
      </c>
      <c r="I54" s="66">
        <v>253</v>
      </c>
    </row>
    <row r="55" spans="1:9" ht="13.5" customHeight="1" x14ac:dyDescent="0.2">
      <c r="A55" s="12"/>
      <c r="B55" s="58"/>
      <c r="C55" s="57"/>
      <c r="D55" s="40"/>
      <c r="E55" s="40"/>
      <c r="F55" s="9"/>
      <c r="G55" s="57"/>
      <c r="H55" s="41"/>
      <c r="I55" s="67"/>
    </row>
    <row r="56" spans="1:9" s="61" customFormat="1" ht="13.5" customHeight="1" x14ac:dyDescent="0.2">
      <c r="A56" s="82" t="s">
        <v>40</v>
      </c>
      <c r="B56" s="9">
        <f t="shared" si="2"/>
        <v>936</v>
      </c>
      <c r="C56" s="57">
        <f t="shared" si="3"/>
        <v>1.4073706527132481</v>
      </c>
      <c r="D56" s="9">
        <f>SUM(D58:D60)</f>
        <v>439</v>
      </c>
      <c r="E56" s="9">
        <f>SUM(E58:E60)</f>
        <v>497</v>
      </c>
      <c r="F56" s="9">
        <f t="shared" si="4"/>
        <v>1207</v>
      </c>
      <c r="G56" s="57">
        <f t="shared" si="1"/>
        <v>1.8150921832235556</v>
      </c>
      <c r="H56" s="9">
        <f>SUM(H58:H60)</f>
        <v>585</v>
      </c>
      <c r="I56" s="65">
        <f>SUM(I58:I60)</f>
        <v>622</v>
      </c>
    </row>
    <row r="57" spans="1:9" ht="13.5" customHeight="1" x14ac:dyDescent="0.2">
      <c r="A57" s="12"/>
      <c r="B57" s="9"/>
      <c r="C57" s="57"/>
      <c r="D57" s="40"/>
      <c r="E57" s="40"/>
      <c r="F57" s="9"/>
      <c r="G57" s="57"/>
      <c r="H57" s="9"/>
      <c r="I57" s="65"/>
    </row>
    <row r="58" spans="1:9" ht="13.5" customHeight="1" x14ac:dyDescent="0.2">
      <c r="A58" s="82" t="s">
        <v>104</v>
      </c>
      <c r="B58" s="9">
        <f t="shared" si="2"/>
        <v>315</v>
      </c>
      <c r="C58" s="57">
        <f t="shared" si="3"/>
        <v>0.47363435427849704</v>
      </c>
      <c r="D58" s="41">
        <v>144</v>
      </c>
      <c r="E58" s="41">
        <v>171</v>
      </c>
      <c r="F58" s="9">
        <f t="shared" si="4"/>
        <v>367</v>
      </c>
      <c r="G58" s="57">
        <f t="shared" si="1"/>
        <v>0.55189629763301151</v>
      </c>
      <c r="H58" s="58">
        <v>185</v>
      </c>
      <c r="I58" s="116">
        <v>182</v>
      </c>
    </row>
    <row r="59" spans="1:9" ht="13.5" customHeight="1" x14ac:dyDescent="0.2">
      <c r="A59" s="82" t="s">
        <v>105</v>
      </c>
      <c r="B59" s="9">
        <f t="shared" si="2"/>
        <v>452</v>
      </c>
      <c r="C59" s="57">
        <f t="shared" si="3"/>
        <v>0.67962770836152586</v>
      </c>
      <c r="D59" s="41">
        <v>216</v>
      </c>
      <c r="E59" s="41">
        <v>236</v>
      </c>
      <c r="F59" s="9">
        <f t="shared" si="4"/>
        <v>463</v>
      </c>
      <c r="G59" s="57">
        <f t="shared" si="1"/>
        <v>0.69626154170050225</v>
      </c>
      <c r="H59" s="58">
        <v>226</v>
      </c>
      <c r="I59" s="116">
        <v>237</v>
      </c>
    </row>
    <row r="60" spans="1:9" ht="13.5" customHeight="1" x14ac:dyDescent="0.2">
      <c r="A60" s="83" t="s">
        <v>98</v>
      </c>
      <c r="B60" s="9">
        <f t="shared" si="2"/>
        <v>169</v>
      </c>
      <c r="C60" s="57">
        <f t="shared" si="3"/>
        <v>0.25410859007322539</v>
      </c>
      <c r="D60" s="92">
        <v>79</v>
      </c>
      <c r="E60" s="92">
        <v>90</v>
      </c>
      <c r="F60" s="9">
        <f t="shared" si="4"/>
        <v>377</v>
      </c>
      <c r="G60" s="57">
        <f t="shared" si="1"/>
        <v>0.56693434389004183</v>
      </c>
      <c r="H60" s="58">
        <v>174</v>
      </c>
      <c r="I60" s="116">
        <v>203</v>
      </c>
    </row>
    <row r="61" spans="1:9" ht="15" customHeight="1" x14ac:dyDescent="0.2">
      <c r="A61" s="132" t="s">
        <v>101</v>
      </c>
      <c r="B61" s="132"/>
      <c r="C61" s="132"/>
      <c r="D61" s="132"/>
      <c r="E61" s="132"/>
      <c r="F61" s="132"/>
      <c r="G61" s="132"/>
      <c r="H61" s="132"/>
      <c r="I61" s="132"/>
    </row>
    <row r="62" spans="1:9" ht="15" customHeight="1" x14ac:dyDescent="0.2">
      <c r="A62" s="133" t="s">
        <v>108</v>
      </c>
      <c r="B62" s="133"/>
      <c r="C62" s="133"/>
      <c r="D62" s="133"/>
      <c r="E62" s="133"/>
      <c r="F62" s="133"/>
      <c r="G62" s="133"/>
      <c r="H62" s="133"/>
      <c r="I62" s="133"/>
    </row>
    <row r="63" spans="1:9" ht="11.1" customHeight="1" x14ac:dyDescent="0.2">
      <c r="A63" s="74"/>
      <c r="B63" s="81"/>
      <c r="C63" s="81"/>
      <c r="D63" s="81"/>
      <c r="E63" s="81"/>
      <c r="F63" s="74"/>
      <c r="G63" s="74"/>
      <c r="H63" s="74"/>
      <c r="I63" s="74"/>
    </row>
    <row r="64" spans="1:9" ht="20.100000000000001" customHeight="1" x14ac:dyDescent="0.2">
      <c r="A64" s="134" t="s">
        <v>99</v>
      </c>
      <c r="B64" s="136" t="s">
        <v>0</v>
      </c>
      <c r="C64" s="143"/>
      <c r="D64" s="143"/>
      <c r="E64" s="143"/>
      <c r="F64" s="143"/>
      <c r="G64" s="143"/>
      <c r="H64" s="143"/>
      <c r="I64" s="143"/>
    </row>
    <row r="65" spans="1:9" ht="20.100000000000001" customHeight="1" x14ac:dyDescent="0.2">
      <c r="A65" s="134"/>
      <c r="B65" s="136" t="s">
        <v>1</v>
      </c>
      <c r="C65" s="143"/>
      <c r="D65" s="143"/>
      <c r="E65" s="144"/>
      <c r="F65" s="135" t="s">
        <v>2</v>
      </c>
      <c r="G65" s="137"/>
      <c r="H65" s="137"/>
      <c r="I65" s="138"/>
    </row>
    <row r="66" spans="1:9" ht="20.100000000000001" customHeight="1" x14ac:dyDescent="0.2">
      <c r="A66" s="134"/>
      <c r="B66" s="139" t="s">
        <v>3</v>
      </c>
      <c r="C66" s="139"/>
      <c r="D66" s="139" t="s">
        <v>4</v>
      </c>
      <c r="E66" s="139" t="s">
        <v>5</v>
      </c>
      <c r="F66" s="139" t="s">
        <v>3</v>
      </c>
      <c r="G66" s="139"/>
      <c r="H66" s="139" t="s">
        <v>4</v>
      </c>
      <c r="I66" s="141" t="s">
        <v>5</v>
      </c>
    </row>
    <row r="67" spans="1:9" ht="27.95" customHeight="1" x14ac:dyDescent="0.2">
      <c r="A67" s="134"/>
      <c r="B67" s="122" t="s">
        <v>6</v>
      </c>
      <c r="C67" s="123" t="s">
        <v>7</v>
      </c>
      <c r="D67" s="140"/>
      <c r="E67" s="140"/>
      <c r="F67" s="63" t="s">
        <v>6</v>
      </c>
      <c r="G67" s="123" t="s">
        <v>7</v>
      </c>
      <c r="H67" s="140"/>
      <c r="I67" s="142"/>
    </row>
    <row r="68" spans="1:9" ht="11.1" customHeight="1" x14ac:dyDescent="0.2">
      <c r="A68" s="17"/>
      <c r="B68" s="21"/>
      <c r="C68" s="18"/>
      <c r="D68" s="36"/>
      <c r="E68" s="36"/>
      <c r="F68" s="20"/>
      <c r="G68" s="21"/>
      <c r="H68" s="19"/>
      <c r="I68" s="22"/>
    </row>
    <row r="69" spans="1:9" s="61" customFormat="1" ht="13.9" customHeight="1" x14ac:dyDescent="0.2">
      <c r="A69" s="83" t="s">
        <v>43</v>
      </c>
      <c r="B69" s="9">
        <f>SUM(D69,E69)</f>
        <v>1695</v>
      </c>
      <c r="C69" s="57">
        <f>B69/$B$9*100</f>
        <v>2.548603906355722</v>
      </c>
      <c r="D69" s="9">
        <f>SUM(D71:D77)</f>
        <v>905</v>
      </c>
      <c r="E69" s="9">
        <f>SUM(E71:E77)</f>
        <v>790</v>
      </c>
      <c r="F69" s="9">
        <f>SUM(H69,I69)</f>
        <v>1421</v>
      </c>
      <c r="G69" s="57">
        <f>F69/$F$9*100</f>
        <v>2.1369063731240039</v>
      </c>
      <c r="H69" s="9">
        <f>SUM(H71:H77)</f>
        <v>740</v>
      </c>
      <c r="I69" s="65">
        <f>SUM(I71:I77)</f>
        <v>681</v>
      </c>
    </row>
    <row r="70" spans="1:9" ht="13.9" customHeight="1" x14ac:dyDescent="0.2">
      <c r="A70" s="23"/>
      <c r="B70" s="9"/>
      <c r="C70" s="57"/>
      <c r="D70" s="10"/>
      <c r="E70" s="10"/>
      <c r="F70" s="9"/>
      <c r="G70" s="57"/>
      <c r="H70" s="55"/>
      <c r="I70" s="75"/>
    </row>
    <row r="71" spans="1:9" ht="13.9" customHeight="1" x14ac:dyDescent="0.2">
      <c r="A71" s="83" t="s">
        <v>44</v>
      </c>
      <c r="B71" s="96">
        <f t="shared" ref="B71:B119" si="5">SUM(D71,E71)</f>
        <v>1681</v>
      </c>
      <c r="C71" s="57">
        <f t="shared" ref="C71:C119" si="6">B71/$B$9*100</f>
        <v>2.527553490610011</v>
      </c>
      <c r="D71" s="97">
        <v>898</v>
      </c>
      <c r="E71" s="97">
        <v>783</v>
      </c>
      <c r="F71" s="96">
        <f t="shared" ref="F71:F119" si="7">SUM(H71,I71)</f>
        <v>719</v>
      </c>
      <c r="G71" s="121">
        <f t="shared" ref="G71:G119" si="8">F71/$F$9*100</f>
        <v>1.0812355258804776</v>
      </c>
      <c r="H71" s="97">
        <v>394</v>
      </c>
      <c r="I71" s="98">
        <v>325</v>
      </c>
    </row>
    <row r="72" spans="1:9" ht="13.9" customHeight="1" x14ac:dyDescent="0.2">
      <c r="A72" s="83" t="s">
        <v>45</v>
      </c>
      <c r="B72" s="96">
        <f t="shared" si="5"/>
        <v>1</v>
      </c>
      <c r="C72" s="57">
        <f t="shared" si="6"/>
        <v>1.5036011246936413E-3</v>
      </c>
      <c r="D72" s="99">
        <v>1</v>
      </c>
      <c r="E72" s="99">
        <v>0</v>
      </c>
      <c r="F72" s="96">
        <f t="shared" si="7"/>
        <v>86</v>
      </c>
      <c r="G72" s="121">
        <f t="shared" si="8"/>
        <v>0.12932719781046045</v>
      </c>
      <c r="H72" s="97">
        <v>37</v>
      </c>
      <c r="I72" s="98">
        <v>49</v>
      </c>
    </row>
    <row r="73" spans="1:9" ht="13.9" customHeight="1" x14ac:dyDescent="0.2">
      <c r="A73" s="83" t="s">
        <v>46</v>
      </c>
      <c r="B73" s="96">
        <f t="shared" si="5"/>
        <v>0</v>
      </c>
      <c r="C73" s="120">
        <f t="shared" si="6"/>
        <v>0</v>
      </c>
      <c r="D73" s="99">
        <v>0</v>
      </c>
      <c r="E73" s="99">
        <v>0</v>
      </c>
      <c r="F73" s="96">
        <f t="shared" si="7"/>
        <v>73</v>
      </c>
      <c r="G73" s="121">
        <f t="shared" si="8"/>
        <v>0.1097777376763211</v>
      </c>
      <c r="H73" s="97">
        <v>45</v>
      </c>
      <c r="I73" s="98">
        <v>28</v>
      </c>
    </row>
    <row r="74" spans="1:9" ht="13.9" customHeight="1" x14ac:dyDescent="0.2">
      <c r="A74" s="94" t="s">
        <v>47</v>
      </c>
      <c r="B74" s="96">
        <f t="shared" si="5"/>
        <v>12</v>
      </c>
      <c r="C74" s="57">
        <f t="shared" si="6"/>
        <v>1.8043213496323693E-2</v>
      </c>
      <c r="D74" s="99">
        <v>6</v>
      </c>
      <c r="E74" s="99">
        <v>6</v>
      </c>
      <c r="F74" s="96">
        <f t="shared" si="7"/>
        <v>174</v>
      </c>
      <c r="G74" s="121">
        <f t="shared" si="8"/>
        <v>0.26166200487232699</v>
      </c>
      <c r="H74" s="97">
        <v>89</v>
      </c>
      <c r="I74" s="98">
        <v>85</v>
      </c>
    </row>
    <row r="75" spans="1:9" ht="13.9" customHeight="1" x14ac:dyDescent="0.2">
      <c r="A75" s="94" t="s">
        <v>48</v>
      </c>
      <c r="B75" s="96">
        <f t="shared" si="5"/>
        <v>0</v>
      </c>
      <c r="C75" s="120">
        <f t="shared" si="6"/>
        <v>0</v>
      </c>
      <c r="D75" s="99">
        <v>0</v>
      </c>
      <c r="E75" s="99">
        <v>0</v>
      </c>
      <c r="F75" s="96">
        <f t="shared" si="7"/>
        <v>106</v>
      </c>
      <c r="G75" s="121">
        <f t="shared" si="8"/>
        <v>0.15940329032452105</v>
      </c>
      <c r="H75" s="97">
        <v>55</v>
      </c>
      <c r="I75" s="98">
        <v>51</v>
      </c>
    </row>
    <row r="76" spans="1:9" ht="13.9" customHeight="1" x14ac:dyDescent="0.2">
      <c r="A76" s="94" t="s">
        <v>49</v>
      </c>
      <c r="B76" s="96">
        <f t="shared" si="5"/>
        <v>0</v>
      </c>
      <c r="C76" s="120">
        <f t="shared" si="6"/>
        <v>0</v>
      </c>
      <c r="D76" s="100">
        <v>0</v>
      </c>
      <c r="E76" s="97">
        <v>0</v>
      </c>
      <c r="F76" s="96">
        <f t="shared" si="7"/>
        <v>137</v>
      </c>
      <c r="G76" s="121">
        <f t="shared" si="8"/>
        <v>0.20602123372131495</v>
      </c>
      <c r="H76" s="97">
        <v>58</v>
      </c>
      <c r="I76" s="98">
        <v>79</v>
      </c>
    </row>
    <row r="77" spans="1:9" ht="13.9" customHeight="1" x14ac:dyDescent="0.2">
      <c r="A77" s="83" t="s">
        <v>50</v>
      </c>
      <c r="B77" s="96">
        <f t="shared" si="5"/>
        <v>1</v>
      </c>
      <c r="C77" s="57">
        <f t="shared" si="6"/>
        <v>1.5036011246936413E-3</v>
      </c>
      <c r="D77" s="100">
        <v>0</v>
      </c>
      <c r="E77" s="97">
        <v>1</v>
      </c>
      <c r="F77" s="96">
        <f t="shared" si="7"/>
        <v>126</v>
      </c>
      <c r="G77" s="121">
        <f t="shared" si="8"/>
        <v>0.18947938283858162</v>
      </c>
      <c r="H77" s="97">
        <v>62</v>
      </c>
      <c r="I77" s="98">
        <v>64</v>
      </c>
    </row>
    <row r="78" spans="1:9" ht="13.9" customHeight="1" x14ac:dyDescent="0.2">
      <c r="A78" s="1"/>
      <c r="B78" s="96"/>
      <c r="C78" s="57"/>
      <c r="D78" s="101"/>
      <c r="E78" s="101"/>
      <c r="F78" s="96"/>
      <c r="G78" s="121"/>
      <c r="H78" s="102"/>
      <c r="I78" s="103"/>
    </row>
    <row r="79" spans="1:9" s="61" customFormat="1" ht="13.9" customHeight="1" x14ac:dyDescent="0.2">
      <c r="A79" s="83" t="s">
        <v>51</v>
      </c>
      <c r="B79" s="96">
        <f t="shared" si="5"/>
        <v>636</v>
      </c>
      <c r="C79" s="57">
        <f t="shared" si="6"/>
        <v>0.95629031530515585</v>
      </c>
      <c r="D79" s="96">
        <f>SUM(D81:D87)</f>
        <v>321</v>
      </c>
      <c r="E79" s="96">
        <f>SUM(E81:E87)</f>
        <v>315</v>
      </c>
      <c r="F79" s="96">
        <f t="shared" si="7"/>
        <v>1038</v>
      </c>
      <c r="G79" s="121">
        <f t="shared" si="8"/>
        <v>1.5609492014797437</v>
      </c>
      <c r="H79" s="96">
        <f>SUM(H81:H87)</f>
        <v>551</v>
      </c>
      <c r="I79" s="104">
        <f>SUM(I81:I87)</f>
        <v>487</v>
      </c>
    </row>
    <row r="80" spans="1:9" ht="13.9" customHeight="1" x14ac:dyDescent="0.2">
      <c r="A80" s="23"/>
      <c r="B80" s="96"/>
      <c r="C80" s="57"/>
      <c r="D80" s="105"/>
      <c r="E80" s="105"/>
      <c r="F80" s="96"/>
      <c r="G80" s="121"/>
      <c r="H80" s="106"/>
      <c r="I80" s="107"/>
    </row>
    <row r="81" spans="1:14" ht="13.9" customHeight="1" x14ac:dyDescent="0.2">
      <c r="A81" s="83" t="s">
        <v>52</v>
      </c>
      <c r="B81" s="96">
        <f t="shared" si="5"/>
        <v>0</v>
      </c>
      <c r="C81" s="120">
        <f t="shared" si="6"/>
        <v>0</v>
      </c>
      <c r="D81" s="97">
        <v>0</v>
      </c>
      <c r="E81" s="99">
        <v>0</v>
      </c>
      <c r="F81" s="96">
        <f t="shared" si="7"/>
        <v>111</v>
      </c>
      <c r="G81" s="121">
        <f t="shared" si="8"/>
        <v>0.16692231345303618</v>
      </c>
      <c r="H81" s="97">
        <v>62</v>
      </c>
      <c r="I81" s="98">
        <v>49</v>
      </c>
      <c r="J81" s="61"/>
    </row>
    <row r="82" spans="1:14" ht="13.9" customHeight="1" x14ac:dyDescent="0.2">
      <c r="A82" s="83" t="s">
        <v>53</v>
      </c>
      <c r="B82" s="96">
        <f t="shared" si="5"/>
        <v>626</v>
      </c>
      <c r="C82" s="57">
        <f t="shared" si="6"/>
        <v>0.94125430405821942</v>
      </c>
      <c r="D82" s="97">
        <v>314</v>
      </c>
      <c r="E82" s="97">
        <v>312</v>
      </c>
      <c r="F82" s="96">
        <f t="shared" si="7"/>
        <v>320</v>
      </c>
      <c r="G82" s="121">
        <f t="shared" si="8"/>
        <v>0.48121748022496919</v>
      </c>
      <c r="H82" s="97">
        <v>181</v>
      </c>
      <c r="I82" s="98">
        <v>139</v>
      </c>
      <c r="K82" s="61"/>
      <c r="L82" s="61"/>
      <c r="M82" s="61"/>
      <c r="N82" s="61"/>
    </row>
    <row r="83" spans="1:14" ht="13.9" customHeight="1" x14ac:dyDescent="0.2">
      <c r="A83" s="94" t="s">
        <v>54</v>
      </c>
      <c r="B83" s="96">
        <f t="shared" si="5"/>
        <v>2</v>
      </c>
      <c r="C83" s="57">
        <f t="shared" si="6"/>
        <v>3.0072022493872826E-3</v>
      </c>
      <c r="D83" s="97">
        <v>1</v>
      </c>
      <c r="E83" s="97">
        <v>1</v>
      </c>
      <c r="F83" s="96">
        <f t="shared" si="7"/>
        <v>346</v>
      </c>
      <c r="G83" s="121">
        <f t="shared" si="8"/>
        <v>0.5203164004932479</v>
      </c>
      <c r="H83" s="97">
        <v>182</v>
      </c>
      <c r="I83" s="98">
        <v>164</v>
      </c>
    </row>
    <row r="84" spans="1:14" ht="13.9" customHeight="1" x14ac:dyDescent="0.2">
      <c r="A84" s="94" t="s">
        <v>55</v>
      </c>
      <c r="B84" s="96">
        <f t="shared" si="5"/>
        <v>2</v>
      </c>
      <c r="C84" s="57">
        <f t="shared" si="6"/>
        <v>3.0072022493872826E-3</v>
      </c>
      <c r="D84" s="97">
        <v>2</v>
      </c>
      <c r="E84" s="97">
        <v>0</v>
      </c>
      <c r="F84" s="96">
        <f t="shared" si="7"/>
        <v>89</v>
      </c>
      <c r="G84" s="121">
        <f t="shared" si="8"/>
        <v>0.13383861168756955</v>
      </c>
      <c r="H84" s="97">
        <v>41</v>
      </c>
      <c r="I84" s="98">
        <v>48</v>
      </c>
    </row>
    <row r="85" spans="1:14" ht="13.9" customHeight="1" x14ac:dyDescent="0.2">
      <c r="A85" s="94" t="s">
        <v>56</v>
      </c>
      <c r="B85" s="96">
        <f t="shared" si="5"/>
        <v>1</v>
      </c>
      <c r="C85" s="57">
        <f t="shared" si="6"/>
        <v>1.5036011246936413E-3</v>
      </c>
      <c r="D85" s="99">
        <v>0</v>
      </c>
      <c r="E85" s="99">
        <v>1</v>
      </c>
      <c r="F85" s="96">
        <f t="shared" si="7"/>
        <v>50</v>
      </c>
      <c r="G85" s="121">
        <f t="shared" si="8"/>
        <v>7.519023128515144E-2</v>
      </c>
      <c r="H85" s="97">
        <v>24</v>
      </c>
      <c r="I85" s="98">
        <v>26</v>
      </c>
    </row>
    <row r="86" spans="1:14" ht="13.9" customHeight="1" x14ac:dyDescent="0.2">
      <c r="A86" s="94" t="s">
        <v>57</v>
      </c>
      <c r="B86" s="96">
        <f t="shared" si="5"/>
        <v>1</v>
      </c>
      <c r="C86" s="57">
        <f t="shared" si="6"/>
        <v>1.5036011246936413E-3</v>
      </c>
      <c r="D86" s="99">
        <v>1</v>
      </c>
      <c r="E86" s="99">
        <v>0</v>
      </c>
      <c r="F86" s="96">
        <f t="shared" si="7"/>
        <v>25</v>
      </c>
      <c r="G86" s="121">
        <f t="shared" si="8"/>
        <v>3.759511564257572E-2</v>
      </c>
      <c r="H86" s="97">
        <v>12</v>
      </c>
      <c r="I86" s="98">
        <v>13</v>
      </c>
    </row>
    <row r="87" spans="1:14" ht="13.9" customHeight="1" x14ac:dyDescent="0.2">
      <c r="A87" s="94" t="s">
        <v>58</v>
      </c>
      <c r="B87" s="96">
        <f t="shared" si="5"/>
        <v>4</v>
      </c>
      <c r="C87" s="57">
        <f t="shared" si="6"/>
        <v>6.0144044987745652E-3</v>
      </c>
      <c r="D87" s="99">
        <v>3</v>
      </c>
      <c r="E87" s="99">
        <v>1</v>
      </c>
      <c r="F87" s="96">
        <f t="shared" si="7"/>
        <v>97</v>
      </c>
      <c r="G87" s="121">
        <f t="shared" si="8"/>
        <v>0.14586904869319378</v>
      </c>
      <c r="H87" s="97">
        <v>49</v>
      </c>
      <c r="I87" s="98">
        <v>48</v>
      </c>
    </row>
    <row r="88" spans="1:14" ht="13.9" customHeight="1" x14ac:dyDescent="0.2">
      <c r="A88" s="12"/>
      <c r="B88" s="9"/>
      <c r="C88" s="57"/>
      <c r="D88" s="40"/>
      <c r="E88" s="40"/>
      <c r="F88" s="9"/>
      <c r="G88" s="57"/>
      <c r="H88" s="44"/>
      <c r="I88" s="76"/>
    </row>
    <row r="89" spans="1:14" s="61" customFormat="1" ht="13.9" customHeight="1" x14ac:dyDescent="0.2">
      <c r="A89" s="83" t="s">
        <v>59</v>
      </c>
      <c r="B89" s="9">
        <f t="shared" si="5"/>
        <v>25668</v>
      </c>
      <c r="C89" s="57">
        <f t="shared" si="6"/>
        <v>38.594433668636384</v>
      </c>
      <c r="D89" s="9">
        <f>SUM(D91:D96)</f>
        <v>13213</v>
      </c>
      <c r="E89" s="9">
        <f>SUM(E91:E96)</f>
        <v>12455</v>
      </c>
      <c r="F89" s="9">
        <f t="shared" si="7"/>
        <v>20934</v>
      </c>
      <c r="G89" s="57">
        <f t="shared" si="8"/>
        <v>31.480646034467203</v>
      </c>
      <c r="H89" s="9">
        <f>SUM(H91:H96)</f>
        <v>10778</v>
      </c>
      <c r="I89" s="65">
        <f>SUM(I91:I96)</f>
        <v>10156</v>
      </c>
    </row>
    <row r="90" spans="1:14" ht="13.9" customHeight="1" x14ac:dyDescent="0.2">
      <c r="A90" s="23"/>
      <c r="B90" s="9"/>
      <c r="C90" s="57"/>
      <c r="D90" s="10"/>
      <c r="E90" s="10"/>
      <c r="F90" s="9"/>
      <c r="G90" s="57"/>
      <c r="H90" s="14"/>
      <c r="I90" s="70"/>
    </row>
    <row r="91" spans="1:14" ht="13.9" customHeight="1" x14ac:dyDescent="0.2">
      <c r="A91" s="83" t="s">
        <v>60</v>
      </c>
      <c r="B91" s="96">
        <f>SUM(D91,E91)</f>
        <v>1</v>
      </c>
      <c r="C91" s="57">
        <f t="shared" si="6"/>
        <v>1.5036011246936413E-3</v>
      </c>
      <c r="D91" s="99">
        <v>0</v>
      </c>
      <c r="E91" s="99">
        <v>1</v>
      </c>
      <c r="F91" s="9">
        <f t="shared" si="7"/>
        <v>18</v>
      </c>
      <c r="G91" s="57">
        <f t="shared" si="8"/>
        <v>2.7068483262654517E-2</v>
      </c>
      <c r="H91" s="97">
        <v>11</v>
      </c>
      <c r="I91" s="98">
        <v>7</v>
      </c>
    </row>
    <row r="92" spans="1:14" ht="13.9" customHeight="1" x14ac:dyDescent="0.2">
      <c r="A92" s="83" t="s">
        <v>61</v>
      </c>
      <c r="B92" s="9">
        <f t="shared" si="5"/>
        <v>1836</v>
      </c>
      <c r="C92" s="57">
        <f t="shared" si="6"/>
        <v>2.7606116649375254</v>
      </c>
      <c r="D92" s="97">
        <v>930</v>
      </c>
      <c r="E92" s="97">
        <v>906</v>
      </c>
      <c r="F92" s="9">
        <f t="shared" si="7"/>
        <v>1253</v>
      </c>
      <c r="G92" s="57">
        <f t="shared" si="8"/>
        <v>1.884267196005895</v>
      </c>
      <c r="H92" s="11">
        <v>648</v>
      </c>
      <c r="I92" s="66">
        <v>605</v>
      </c>
    </row>
    <row r="93" spans="1:14" ht="13.9" customHeight="1" x14ac:dyDescent="0.2">
      <c r="A93" s="94" t="s">
        <v>62</v>
      </c>
      <c r="B93" s="9">
        <f t="shared" si="5"/>
        <v>19</v>
      </c>
      <c r="C93" s="57">
        <f t="shared" si="6"/>
        <v>2.8568421369179184E-2</v>
      </c>
      <c r="D93" s="97">
        <v>8</v>
      </c>
      <c r="E93" s="97">
        <v>11</v>
      </c>
      <c r="F93" s="9">
        <f t="shared" si="7"/>
        <v>61</v>
      </c>
      <c r="G93" s="57">
        <f t="shared" si="8"/>
        <v>9.1732082167884754E-2</v>
      </c>
      <c r="H93" s="11">
        <v>30</v>
      </c>
      <c r="I93" s="66">
        <v>31</v>
      </c>
    </row>
    <row r="94" spans="1:14" s="42" customFormat="1" ht="13.9" customHeight="1" x14ac:dyDescent="0.2">
      <c r="A94" s="94" t="s">
        <v>63</v>
      </c>
      <c r="B94" s="9">
        <f t="shared" si="5"/>
        <v>19663</v>
      </c>
      <c r="C94" s="57">
        <f t="shared" si="6"/>
        <v>29.565308914851069</v>
      </c>
      <c r="D94" s="97">
        <v>10151</v>
      </c>
      <c r="E94" s="97">
        <v>9512</v>
      </c>
      <c r="F94" s="9">
        <f t="shared" si="7"/>
        <v>15591</v>
      </c>
      <c r="G94" s="57">
        <f t="shared" si="8"/>
        <v>23.445817919335919</v>
      </c>
      <c r="H94" s="11">
        <v>8020</v>
      </c>
      <c r="I94" s="66">
        <v>7571</v>
      </c>
      <c r="J94" s="39"/>
      <c r="K94" s="39"/>
      <c r="L94" s="39"/>
      <c r="M94" s="39"/>
      <c r="N94" s="39"/>
    </row>
    <row r="95" spans="1:14" ht="13.9" customHeight="1" x14ac:dyDescent="0.2">
      <c r="A95" s="94" t="s">
        <v>65</v>
      </c>
      <c r="B95" s="9">
        <f t="shared" si="5"/>
        <v>4149</v>
      </c>
      <c r="C95" s="57">
        <f t="shared" si="6"/>
        <v>6.2384410663539178</v>
      </c>
      <c r="D95" s="97">
        <v>2124</v>
      </c>
      <c r="E95" s="97">
        <v>2025</v>
      </c>
      <c r="F95" s="9">
        <f t="shared" si="7"/>
        <v>4008</v>
      </c>
      <c r="G95" s="57">
        <f t="shared" si="8"/>
        <v>6.0272489398177385</v>
      </c>
      <c r="H95" s="11">
        <v>2067</v>
      </c>
      <c r="I95" s="66">
        <v>1941</v>
      </c>
    </row>
    <row r="96" spans="1:14" ht="13.9" customHeight="1" x14ac:dyDescent="0.2">
      <c r="A96" s="94" t="s">
        <v>66</v>
      </c>
      <c r="B96" s="96">
        <f t="shared" si="5"/>
        <v>0</v>
      </c>
      <c r="C96" s="120">
        <f t="shared" si="6"/>
        <v>0</v>
      </c>
      <c r="D96" s="99">
        <v>0</v>
      </c>
      <c r="E96" s="99">
        <v>0</v>
      </c>
      <c r="F96" s="9">
        <f t="shared" si="7"/>
        <v>3</v>
      </c>
      <c r="G96" s="57">
        <f t="shared" si="8"/>
        <v>4.5114138771090856E-3</v>
      </c>
      <c r="H96" s="11">
        <v>2</v>
      </c>
      <c r="I96" s="66">
        <v>1</v>
      </c>
    </row>
    <row r="97" spans="1:14" ht="13.9" customHeight="1" x14ac:dyDescent="0.2">
      <c r="A97" s="64"/>
      <c r="B97" s="9"/>
      <c r="C97" s="57"/>
      <c r="D97" s="87"/>
      <c r="E97" s="87"/>
      <c r="F97" s="9"/>
      <c r="G97" s="57"/>
      <c r="H97" s="41"/>
      <c r="I97" s="92"/>
    </row>
    <row r="98" spans="1:14" s="61" customFormat="1" ht="13.9" customHeight="1" x14ac:dyDescent="0.2">
      <c r="A98" s="94" t="s">
        <v>67</v>
      </c>
      <c r="B98" s="9">
        <f t="shared" si="5"/>
        <v>4716</v>
      </c>
      <c r="C98" s="57">
        <f t="shared" si="6"/>
        <v>7.0909829040552124</v>
      </c>
      <c r="D98" s="9">
        <f>SUM(D100:D104)</f>
        <v>2457</v>
      </c>
      <c r="E98" s="9">
        <f>SUM(E100:E104)</f>
        <v>2259</v>
      </c>
      <c r="F98" s="9">
        <f t="shared" si="7"/>
        <v>8604</v>
      </c>
      <c r="G98" s="57">
        <f t="shared" si="8"/>
        <v>12.93873499954886</v>
      </c>
      <c r="H98" s="93">
        <f>SUM(H100:H104)</f>
        <v>4416</v>
      </c>
      <c r="I98" s="93">
        <f>SUM(I100:I104)</f>
        <v>4188</v>
      </c>
    </row>
    <row r="99" spans="1:14" ht="13.9" customHeight="1" x14ac:dyDescent="0.2">
      <c r="A99" s="1"/>
      <c r="B99" s="9"/>
      <c r="C99" s="57"/>
      <c r="D99" s="10"/>
      <c r="E99" s="10"/>
      <c r="F99" s="9"/>
      <c r="G99" s="57"/>
      <c r="H99" s="92"/>
      <c r="I99" s="92"/>
    </row>
    <row r="100" spans="1:14" ht="13.9" customHeight="1" x14ac:dyDescent="0.2">
      <c r="A100" s="83" t="s">
        <v>68</v>
      </c>
      <c r="B100" s="9">
        <f t="shared" si="5"/>
        <v>67</v>
      </c>
      <c r="C100" s="57">
        <f t="shared" si="6"/>
        <v>0.10074127535447397</v>
      </c>
      <c r="D100" s="41">
        <v>40</v>
      </c>
      <c r="E100" s="41">
        <v>27</v>
      </c>
      <c r="F100" s="9">
        <f t="shared" si="7"/>
        <v>3843</v>
      </c>
      <c r="G100" s="57">
        <f t="shared" si="8"/>
        <v>5.779121176576739</v>
      </c>
      <c r="H100" s="90">
        <v>1949</v>
      </c>
      <c r="I100" s="66">
        <v>1894</v>
      </c>
    </row>
    <row r="101" spans="1:14" ht="13.9" customHeight="1" x14ac:dyDescent="0.2">
      <c r="A101" s="83" t="s">
        <v>69</v>
      </c>
      <c r="B101" s="9">
        <f t="shared" si="5"/>
        <v>62</v>
      </c>
      <c r="C101" s="57">
        <f t="shared" si="6"/>
        <v>9.3223269731005767E-2</v>
      </c>
      <c r="D101" s="41">
        <v>35</v>
      </c>
      <c r="E101" s="41">
        <v>27</v>
      </c>
      <c r="F101" s="9">
        <f t="shared" si="7"/>
        <v>682</v>
      </c>
      <c r="G101" s="57">
        <f t="shared" si="8"/>
        <v>1.0255947547294655</v>
      </c>
      <c r="H101" s="90">
        <v>347</v>
      </c>
      <c r="I101" s="66">
        <v>335</v>
      </c>
    </row>
    <row r="102" spans="1:14" ht="13.9" customHeight="1" x14ac:dyDescent="0.2">
      <c r="A102" s="83" t="s">
        <v>70</v>
      </c>
      <c r="B102" s="9">
        <f t="shared" si="5"/>
        <v>5</v>
      </c>
      <c r="C102" s="57">
        <f t="shared" si="6"/>
        <v>7.5180056234682071E-3</v>
      </c>
      <c r="D102" s="41">
        <v>3</v>
      </c>
      <c r="E102" s="41">
        <v>2</v>
      </c>
      <c r="F102" s="9">
        <f t="shared" si="7"/>
        <v>394</v>
      </c>
      <c r="G102" s="57">
        <f t="shared" si="8"/>
        <v>0.59249902252699327</v>
      </c>
      <c r="H102" s="90">
        <v>209</v>
      </c>
      <c r="I102" s="66">
        <v>185</v>
      </c>
      <c r="K102" s="61"/>
      <c r="L102" s="61"/>
      <c r="M102" s="61"/>
      <c r="N102" s="61"/>
    </row>
    <row r="103" spans="1:14" ht="13.9" customHeight="1" x14ac:dyDescent="0.2">
      <c r="A103" s="83" t="s">
        <v>71</v>
      </c>
      <c r="B103" s="9">
        <f t="shared" si="5"/>
        <v>4570</v>
      </c>
      <c r="C103" s="57">
        <f t="shared" si="6"/>
        <v>6.87145713984994</v>
      </c>
      <c r="D103" s="41">
        <v>2376</v>
      </c>
      <c r="E103" s="41">
        <v>2194</v>
      </c>
      <c r="F103" s="9">
        <f t="shared" si="7"/>
        <v>3446</v>
      </c>
      <c r="G103" s="57">
        <f t="shared" si="8"/>
        <v>5.1821107401726367</v>
      </c>
      <c r="H103" s="90">
        <v>1781</v>
      </c>
      <c r="I103" s="66">
        <v>1665</v>
      </c>
    </row>
    <row r="104" spans="1:14" ht="13.9" customHeight="1" x14ac:dyDescent="0.2">
      <c r="A104" s="83" t="s">
        <v>85</v>
      </c>
      <c r="B104" s="9">
        <f t="shared" si="5"/>
        <v>12</v>
      </c>
      <c r="C104" s="57">
        <f t="shared" si="6"/>
        <v>1.8043213496323693E-2</v>
      </c>
      <c r="D104" s="41">
        <v>3</v>
      </c>
      <c r="E104" s="41">
        <v>9</v>
      </c>
      <c r="F104" s="9">
        <f t="shared" si="7"/>
        <v>239</v>
      </c>
      <c r="G104" s="57">
        <f t="shared" si="8"/>
        <v>0.35940930554302386</v>
      </c>
      <c r="H104" s="90">
        <v>130</v>
      </c>
      <c r="I104" s="66">
        <v>109</v>
      </c>
    </row>
    <row r="105" spans="1:14" ht="13.9" customHeight="1" x14ac:dyDescent="0.2">
      <c r="A105" s="1"/>
      <c r="B105" s="9"/>
      <c r="C105" s="57"/>
      <c r="D105" s="40"/>
      <c r="E105" s="40"/>
      <c r="F105" s="9"/>
      <c r="G105" s="57"/>
      <c r="H105" s="92"/>
      <c r="I105" s="92"/>
    </row>
    <row r="106" spans="1:14" s="61" customFormat="1" ht="13.9" customHeight="1" x14ac:dyDescent="0.2">
      <c r="A106" s="82" t="s">
        <v>86</v>
      </c>
      <c r="B106" s="9">
        <f t="shared" si="5"/>
        <v>4372</v>
      </c>
      <c r="C106" s="57">
        <f t="shared" si="6"/>
        <v>6.5737441171605999</v>
      </c>
      <c r="D106" s="9">
        <f>SUM(D108:D119)</f>
        <v>2211</v>
      </c>
      <c r="E106" s="9">
        <f>SUM(E108:E119)</f>
        <v>2161</v>
      </c>
      <c r="F106" s="9">
        <f t="shared" si="7"/>
        <v>3852</v>
      </c>
      <c r="G106" s="57">
        <f t="shared" si="8"/>
        <v>5.7926554182080663</v>
      </c>
      <c r="H106" s="9">
        <f>SUM(H108:H119)</f>
        <v>1958</v>
      </c>
      <c r="I106" s="65">
        <f>SUM(I108:I119)</f>
        <v>1894</v>
      </c>
    </row>
    <row r="107" spans="1:14" ht="13.9" customHeight="1" x14ac:dyDescent="0.2">
      <c r="A107" s="1"/>
      <c r="B107" s="9"/>
      <c r="C107" s="57"/>
      <c r="D107" s="10"/>
      <c r="E107" s="10"/>
      <c r="F107" s="9"/>
      <c r="G107" s="57"/>
      <c r="H107" s="14"/>
      <c r="I107" s="70"/>
    </row>
    <row r="108" spans="1:14" ht="13.9" customHeight="1" x14ac:dyDescent="0.2">
      <c r="A108" s="83" t="s">
        <v>87</v>
      </c>
      <c r="B108" s="96">
        <f t="shared" si="5"/>
        <v>3164</v>
      </c>
      <c r="C108" s="57">
        <f t="shared" si="6"/>
        <v>4.757393958530681</v>
      </c>
      <c r="D108" s="102">
        <v>1583</v>
      </c>
      <c r="E108" s="102">
        <v>1581</v>
      </c>
      <c r="F108" s="9">
        <f t="shared" si="7"/>
        <v>257</v>
      </c>
      <c r="G108" s="57">
        <f t="shared" si="8"/>
        <v>0.38647778880567835</v>
      </c>
      <c r="H108" s="87">
        <v>141</v>
      </c>
      <c r="I108" s="91">
        <v>116</v>
      </c>
    </row>
    <row r="109" spans="1:14" ht="13.9" customHeight="1" x14ac:dyDescent="0.2">
      <c r="A109" s="83" t="s">
        <v>88</v>
      </c>
      <c r="B109" s="96">
        <f t="shared" si="5"/>
        <v>11</v>
      </c>
      <c r="C109" s="57">
        <f t="shared" si="6"/>
        <v>1.6539612371630055E-2</v>
      </c>
      <c r="D109" s="108">
        <v>6</v>
      </c>
      <c r="E109" s="108">
        <v>5</v>
      </c>
      <c r="F109" s="9">
        <f t="shared" si="7"/>
        <v>122</v>
      </c>
      <c r="G109" s="57">
        <f t="shared" si="8"/>
        <v>0.18346416433576951</v>
      </c>
      <c r="H109" s="87">
        <v>67</v>
      </c>
      <c r="I109" s="91">
        <v>55</v>
      </c>
    </row>
    <row r="110" spans="1:14" ht="13.9" customHeight="1" x14ac:dyDescent="0.2">
      <c r="A110" s="83" t="s">
        <v>89</v>
      </c>
      <c r="B110" s="96">
        <f t="shared" si="5"/>
        <v>116</v>
      </c>
      <c r="C110" s="57">
        <f t="shared" si="6"/>
        <v>0.17441773046446241</v>
      </c>
      <c r="D110" s="102">
        <v>61</v>
      </c>
      <c r="E110" s="102">
        <v>55</v>
      </c>
      <c r="F110" s="9">
        <f t="shared" si="7"/>
        <v>307</v>
      </c>
      <c r="G110" s="57">
        <f t="shared" si="8"/>
        <v>0.46166802009082986</v>
      </c>
      <c r="H110" s="87">
        <v>139</v>
      </c>
      <c r="I110" s="91">
        <v>168</v>
      </c>
    </row>
    <row r="111" spans="1:14" ht="13.9" customHeight="1" x14ac:dyDescent="0.2">
      <c r="A111" s="83" t="s">
        <v>90</v>
      </c>
      <c r="B111" s="96">
        <f t="shared" si="5"/>
        <v>3</v>
      </c>
      <c r="C111" s="57">
        <f t="shared" si="6"/>
        <v>4.5108033740809232E-3</v>
      </c>
      <c r="D111" s="102">
        <v>2</v>
      </c>
      <c r="E111" s="109">
        <v>1</v>
      </c>
      <c r="F111" s="9">
        <f t="shared" si="7"/>
        <v>153</v>
      </c>
      <c r="G111" s="57">
        <f t="shared" si="8"/>
        <v>0.23008210773256341</v>
      </c>
      <c r="H111" s="87">
        <v>79</v>
      </c>
      <c r="I111" s="91">
        <v>74</v>
      </c>
      <c r="J111" s="61"/>
    </row>
    <row r="112" spans="1:14" ht="13.9" customHeight="1" x14ac:dyDescent="0.2">
      <c r="A112" s="94" t="s">
        <v>91</v>
      </c>
      <c r="B112" s="96">
        <f t="shared" si="5"/>
        <v>39</v>
      </c>
      <c r="C112" s="57">
        <f t="shared" si="6"/>
        <v>5.8640443863052012E-2</v>
      </c>
      <c r="D112" s="102">
        <v>21</v>
      </c>
      <c r="E112" s="102">
        <v>18</v>
      </c>
      <c r="F112" s="9">
        <f t="shared" si="7"/>
        <v>336</v>
      </c>
      <c r="G112" s="57">
        <f t="shared" si="8"/>
        <v>0.50527835423621759</v>
      </c>
      <c r="H112" s="87">
        <v>170</v>
      </c>
      <c r="I112" s="91">
        <v>166</v>
      </c>
    </row>
    <row r="113" spans="1:14" ht="13.9" customHeight="1" x14ac:dyDescent="0.2">
      <c r="A113" s="62" t="s">
        <v>95</v>
      </c>
      <c r="B113" s="96">
        <f t="shared" si="5"/>
        <v>0</v>
      </c>
      <c r="C113" s="120">
        <f t="shared" si="6"/>
        <v>0</v>
      </c>
      <c r="D113" s="109">
        <v>0</v>
      </c>
      <c r="E113" s="109">
        <v>0</v>
      </c>
      <c r="F113" s="9">
        <f t="shared" si="7"/>
        <v>76</v>
      </c>
      <c r="G113" s="57">
        <f t="shared" si="8"/>
        <v>0.11428915155343017</v>
      </c>
      <c r="H113" s="87">
        <v>46</v>
      </c>
      <c r="I113" s="91">
        <v>30</v>
      </c>
    </row>
    <row r="114" spans="1:14" ht="13.9" customHeight="1" x14ac:dyDescent="0.2">
      <c r="A114" s="62" t="s">
        <v>96</v>
      </c>
      <c r="B114" s="96">
        <f t="shared" si="5"/>
        <v>0</v>
      </c>
      <c r="C114" s="120">
        <f t="shared" si="6"/>
        <v>0</v>
      </c>
      <c r="D114" s="110">
        <v>0</v>
      </c>
      <c r="E114" s="110">
        <v>0</v>
      </c>
      <c r="F114" s="9">
        <f t="shared" si="7"/>
        <v>56</v>
      </c>
      <c r="G114" s="57">
        <f t="shared" si="8"/>
        <v>8.4213059039369598E-2</v>
      </c>
      <c r="H114" s="97">
        <v>30</v>
      </c>
      <c r="I114" s="98">
        <v>26</v>
      </c>
    </row>
    <row r="115" spans="1:14" ht="13.9" customHeight="1" x14ac:dyDescent="0.2">
      <c r="A115" s="94" t="s">
        <v>97</v>
      </c>
      <c r="B115" s="96">
        <f t="shared" si="5"/>
        <v>8</v>
      </c>
      <c r="C115" s="57">
        <f t="shared" si="6"/>
        <v>1.202880899754913E-2</v>
      </c>
      <c r="D115" s="110">
        <v>6</v>
      </c>
      <c r="E115" s="102">
        <v>2</v>
      </c>
      <c r="F115" s="9">
        <f t="shared" si="7"/>
        <v>189</v>
      </c>
      <c r="G115" s="57">
        <f t="shared" si="8"/>
        <v>0.28421907425787241</v>
      </c>
      <c r="H115" s="87">
        <v>95</v>
      </c>
      <c r="I115" s="91">
        <v>94</v>
      </c>
    </row>
    <row r="116" spans="1:14" ht="13.9" customHeight="1" x14ac:dyDescent="0.2">
      <c r="A116" s="83" t="s">
        <v>98</v>
      </c>
      <c r="B116" s="96">
        <f t="shared" si="5"/>
        <v>193</v>
      </c>
      <c r="C116" s="57">
        <f t="shared" si="6"/>
        <v>0.29019501706587275</v>
      </c>
      <c r="D116" s="102">
        <v>102</v>
      </c>
      <c r="E116" s="102">
        <v>91</v>
      </c>
      <c r="F116" s="9">
        <f t="shared" si="7"/>
        <v>424</v>
      </c>
      <c r="G116" s="57">
        <f t="shared" si="8"/>
        <v>0.63761316129808421</v>
      </c>
      <c r="H116" s="87">
        <v>221</v>
      </c>
      <c r="I116" s="91">
        <v>203</v>
      </c>
      <c r="K116" s="61"/>
      <c r="L116" s="61"/>
      <c r="M116" s="61"/>
      <c r="N116" s="61"/>
    </row>
    <row r="117" spans="1:14" ht="13.9" customHeight="1" x14ac:dyDescent="0.2">
      <c r="A117" s="83" t="s">
        <v>64</v>
      </c>
      <c r="B117" s="96">
        <f t="shared" si="5"/>
        <v>161</v>
      </c>
      <c r="C117" s="57">
        <f t="shared" si="6"/>
        <v>0.24207978107567626</v>
      </c>
      <c r="D117" s="102">
        <v>87</v>
      </c>
      <c r="E117" s="102">
        <v>74</v>
      </c>
      <c r="F117" s="9">
        <f t="shared" si="7"/>
        <v>1462</v>
      </c>
      <c r="G117" s="57">
        <f t="shared" si="8"/>
        <v>2.1985623627778281</v>
      </c>
      <c r="H117" s="87">
        <v>728</v>
      </c>
      <c r="I117" s="91">
        <v>734</v>
      </c>
    </row>
    <row r="118" spans="1:14" ht="13.9" customHeight="1" x14ac:dyDescent="0.2">
      <c r="A118" s="83" t="s">
        <v>94</v>
      </c>
      <c r="B118" s="96">
        <f t="shared" si="5"/>
        <v>672</v>
      </c>
      <c r="C118" s="57">
        <f t="shared" si="6"/>
        <v>1.0104199557941269</v>
      </c>
      <c r="D118" s="102">
        <v>339</v>
      </c>
      <c r="E118" s="102">
        <v>333</v>
      </c>
      <c r="F118" s="9">
        <f t="shared" si="7"/>
        <v>405</v>
      </c>
      <c r="G118" s="57">
        <f t="shared" si="8"/>
        <v>0.60904087340972657</v>
      </c>
      <c r="H118" s="87">
        <v>203</v>
      </c>
      <c r="I118" s="91">
        <v>202</v>
      </c>
    </row>
    <row r="119" spans="1:14" ht="13.9" customHeight="1" x14ac:dyDescent="0.2">
      <c r="A119" s="83" t="s">
        <v>93</v>
      </c>
      <c r="B119" s="96">
        <f t="shared" si="5"/>
        <v>5</v>
      </c>
      <c r="C119" s="57">
        <f t="shared" si="6"/>
        <v>7.5180056234682071E-3</v>
      </c>
      <c r="D119" s="102">
        <v>4</v>
      </c>
      <c r="E119" s="110">
        <v>1</v>
      </c>
      <c r="F119" s="9">
        <f t="shared" si="7"/>
        <v>65</v>
      </c>
      <c r="G119" s="57">
        <f t="shared" si="8"/>
        <v>9.7747300670696868E-2</v>
      </c>
      <c r="H119" s="87">
        <v>39</v>
      </c>
      <c r="I119" s="91">
        <v>26</v>
      </c>
    </row>
    <row r="120" spans="1:14" ht="15" customHeight="1" x14ac:dyDescent="0.2">
      <c r="A120" s="132" t="s">
        <v>101</v>
      </c>
      <c r="B120" s="132"/>
      <c r="C120" s="132"/>
      <c r="D120" s="132"/>
      <c r="E120" s="132"/>
      <c r="F120" s="132"/>
      <c r="G120" s="132"/>
      <c r="H120" s="132"/>
      <c r="I120" s="132"/>
    </row>
    <row r="121" spans="1:14" ht="15" customHeight="1" x14ac:dyDescent="0.2">
      <c r="A121" s="133" t="s">
        <v>108</v>
      </c>
      <c r="B121" s="133"/>
      <c r="C121" s="133"/>
      <c r="D121" s="133"/>
      <c r="E121" s="133"/>
      <c r="F121" s="133"/>
      <c r="G121" s="133"/>
      <c r="H121" s="133"/>
      <c r="I121" s="133"/>
    </row>
    <row r="122" spans="1:14" x14ac:dyDescent="0.2">
      <c r="A122" s="74"/>
      <c r="B122" s="81"/>
      <c r="C122" s="81"/>
      <c r="D122" s="81"/>
      <c r="E122" s="81"/>
      <c r="F122" s="74"/>
      <c r="G122" s="74"/>
      <c r="H122" s="74"/>
      <c r="I122" s="74"/>
    </row>
    <row r="123" spans="1:14" ht="20.100000000000001" customHeight="1" x14ac:dyDescent="0.2">
      <c r="A123" s="134" t="s">
        <v>99</v>
      </c>
      <c r="B123" s="136" t="s">
        <v>0</v>
      </c>
      <c r="C123" s="143"/>
      <c r="D123" s="143"/>
      <c r="E123" s="143"/>
      <c r="F123" s="143"/>
      <c r="G123" s="143"/>
      <c r="H123" s="143"/>
      <c r="I123" s="143"/>
    </row>
    <row r="124" spans="1:14" ht="20.100000000000001" customHeight="1" x14ac:dyDescent="0.2">
      <c r="A124" s="134"/>
      <c r="B124" s="136" t="s">
        <v>1</v>
      </c>
      <c r="C124" s="143"/>
      <c r="D124" s="143"/>
      <c r="E124" s="144"/>
      <c r="F124" s="135" t="s">
        <v>2</v>
      </c>
      <c r="G124" s="137"/>
      <c r="H124" s="137"/>
      <c r="I124" s="138"/>
    </row>
    <row r="125" spans="1:14" ht="20.100000000000001" customHeight="1" x14ac:dyDescent="0.2">
      <c r="A125" s="134"/>
      <c r="B125" s="139" t="s">
        <v>3</v>
      </c>
      <c r="C125" s="139"/>
      <c r="D125" s="139" t="s">
        <v>4</v>
      </c>
      <c r="E125" s="139" t="s">
        <v>5</v>
      </c>
      <c r="F125" s="139" t="s">
        <v>3</v>
      </c>
      <c r="G125" s="139"/>
      <c r="H125" s="139" t="s">
        <v>4</v>
      </c>
      <c r="I125" s="141" t="s">
        <v>5</v>
      </c>
    </row>
    <row r="126" spans="1:14" ht="27.95" customHeight="1" x14ac:dyDescent="0.2">
      <c r="A126" s="134"/>
      <c r="B126" s="122" t="s">
        <v>6</v>
      </c>
      <c r="C126" s="123" t="s">
        <v>7</v>
      </c>
      <c r="D126" s="140"/>
      <c r="E126" s="140"/>
      <c r="F126" s="63" t="s">
        <v>6</v>
      </c>
      <c r="G126" s="123" t="s">
        <v>7</v>
      </c>
      <c r="H126" s="140"/>
      <c r="I126" s="142"/>
    </row>
    <row r="127" spans="1:14" x14ac:dyDescent="0.2">
      <c r="A127" s="1"/>
      <c r="B127" s="37"/>
      <c r="C127" s="24"/>
      <c r="D127" s="37"/>
      <c r="E127" s="38"/>
      <c r="F127" s="25"/>
      <c r="G127" s="26"/>
      <c r="H127" s="25"/>
      <c r="I127" s="77"/>
    </row>
    <row r="128" spans="1:14" s="61" customFormat="1" ht="13.9" customHeight="1" x14ac:dyDescent="0.2">
      <c r="A128" s="83" t="s">
        <v>92</v>
      </c>
      <c r="B128" s="9">
        <f>SUM(D128,E128)</f>
        <v>830</v>
      </c>
      <c r="C128" s="57">
        <f>B128/$B$9*100</f>
        <v>1.2479889334957224</v>
      </c>
      <c r="D128" s="117">
        <v>392</v>
      </c>
      <c r="E128" s="117">
        <v>438</v>
      </c>
      <c r="F128" s="9">
        <f>SUM(H128,I128)</f>
        <v>843</v>
      </c>
      <c r="G128" s="57">
        <f>F128/$F$9*100</f>
        <v>1.267707299467653</v>
      </c>
      <c r="H128" s="118">
        <v>405</v>
      </c>
      <c r="I128" s="119">
        <v>438</v>
      </c>
      <c r="J128" s="39"/>
      <c r="K128" s="39"/>
      <c r="L128" s="39"/>
      <c r="M128" s="39"/>
      <c r="N128" s="39"/>
    </row>
    <row r="129" spans="1:14" ht="13.9" customHeight="1" x14ac:dyDescent="0.2">
      <c r="A129" s="1"/>
      <c r="B129" s="10"/>
      <c r="C129" s="57"/>
      <c r="D129" s="9"/>
      <c r="E129" s="9"/>
      <c r="F129" s="10"/>
      <c r="G129" s="57"/>
      <c r="H129" s="9"/>
      <c r="I129" s="65"/>
    </row>
    <row r="130" spans="1:14" s="61" customFormat="1" ht="13.9" customHeight="1" x14ac:dyDescent="0.2">
      <c r="A130" s="84" t="s">
        <v>84</v>
      </c>
      <c r="B130" s="9">
        <f t="shared" ref="B130:B145" si="9">SUM(D130,E130)</f>
        <v>135</v>
      </c>
      <c r="C130" s="57">
        <f>B130/$B$9*100</f>
        <v>0.20298615183364158</v>
      </c>
      <c r="D130" s="9">
        <f>SUM(D132:D133)</f>
        <v>66</v>
      </c>
      <c r="E130" s="9">
        <f>SUM(E132:E133)</f>
        <v>69</v>
      </c>
      <c r="F130" s="9">
        <f t="shared" ref="F130:F145" si="10">SUM(H130,I130)</f>
        <v>370</v>
      </c>
      <c r="G130" s="57">
        <f t="shared" ref="G130:G145" si="11">F130/$F$9*100</f>
        <v>0.55640771151012058</v>
      </c>
      <c r="H130" s="9">
        <f>SUM(H132:H133)</f>
        <v>176</v>
      </c>
      <c r="I130" s="65">
        <f>SUM(I132:I133)</f>
        <v>194</v>
      </c>
    </row>
    <row r="131" spans="1:14" ht="13.9" customHeight="1" x14ac:dyDescent="0.2">
      <c r="A131" s="27"/>
      <c r="B131" s="10"/>
      <c r="C131" s="57"/>
      <c r="D131" s="10"/>
      <c r="E131" s="10"/>
      <c r="F131" s="10"/>
      <c r="G131" s="57"/>
      <c r="H131" s="14"/>
      <c r="I131" s="69"/>
    </row>
    <row r="132" spans="1:14" ht="13.9" customHeight="1" x14ac:dyDescent="0.2">
      <c r="A132" s="95" t="s">
        <v>83</v>
      </c>
      <c r="B132" s="9">
        <f t="shared" si="9"/>
        <v>115</v>
      </c>
      <c r="C132" s="57">
        <f>B132/$B$9*100</f>
        <v>0.17291412933976874</v>
      </c>
      <c r="D132" s="41">
        <v>51</v>
      </c>
      <c r="E132" s="41">
        <v>64</v>
      </c>
      <c r="F132" s="9">
        <f t="shared" si="10"/>
        <v>290</v>
      </c>
      <c r="G132" s="57">
        <f t="shared" si="11"/>
        <v>0.4361033414538783</v>
      </c>
      <c r="H132" s="87">
        <v>135</v>
      </c>
      <c r="I132" s="91">
        <v>155</v>
      </c>
    </row>
    <row r="133" spans="1:14" ht="13.9" customHeight="1" x14ac:dyDescent="0.2">
      <c r="A133" s="95" t="s">
        <v>82</v>
      </c>
      <c r="B133" s="9">
        <f t="shared" si="9"/>
        <v>20</v>
      </c>
      <c r="C133" s="57">
        <f>B133/$B$9*100</f>
        <v>3.0072022493872828E-2</v>
      </c>
      <c r="D133" s="41">
        <v>15</v>
      </c>
      <c r="E133" s="41">
        <v>5</v>
      </c>
      <c r="F133" s="9">
        <f t="shared" si="10"/>
        <v>80</v>
      </c>
      <c r="G133" s="57">
        <f t="shared" si="11"/>
        <v>0.1203043700562423</v>
      </c>
      <c r="H133" s="87">
        <v>41</v>
      </c>
      <c r="I133" s="91">
        <v>39</v>
      </c>
      <c r="J133" s="61"/>
    </row>
    <row r="134" spans="1:14" ht="13.9" customHeight="1" x14ac:dyDescent="0.2">
      <c r="A134" s="29"/>
      <c r="B134" s="10"/>
      <c r="C134" s="57"/>
      <c r="D134" s="45"/>
      <c r="E134" s="45"/>
      <c r="F134" s="10"/>
      <c r="G134" s="57"/>
      <c r="H134" s="56"/>
      <c r="I134" s="76"/>
    </row>
    <row r="135" spans="1:14" s="61" customFormat="1" ht="13.9" customHeight="1" x14ac:dyDescent="0.2">
      <c r="A135" s="85" t="s">
        <v>81</v>
      </c>
      <c r="B135" s="9">
        <f t="shared" si="9"/>
        <v>3837</v>
      </c>
      <c r="C135" s="57">
        <f>B135/$B$9*100</f>
        <v>5.7693175154495009</v>
      </c>
      <c r="D135" s="9">
        <f>SUM(D137:D145)</f>
        <v>2040</v>
      </c>
      <c r="E135" s="9">
        <f>SUM(E137:E145)</f>
        <v>1797</v>
      </c>
      <c r="F135" s="9">
        <f t="shared" si="10"/>
        <v>7591</v>
      </c>
      <c r="G135" s="57">
        <f>F135/$F$9*100</f>
        <v>11.41538091371169</v>
      </c>
      <c r="H135" s="9">
        <f>SUM(H137:H145)</f>
        <v>3966</v>
      </c>
      <c r="I135" s="65">
        <f>SUM(I137:I145)</f>
        <v>3625</v>
      </c>
    </row>
    <row r="136" spans="1:14" ht="13.9" customHeight="1" x14ac:dyDescent="0.2">
      <c r="A136" s="28"/>
      <c r="B136" s="10"/>
      <c r="C136" s="57"/>
      <c r="D136" s="10"/>
      <c r="E136" s="10"/>
      <c r="F136" s="10"/>
      <c r="G136" s="57"/>
      <c r="H136" s="14"/>
      <c r="I136" s="69"/>
    </row>
    <row r="137" spans="1:14" ht="13.9" customHeight="1" x14ac:dyDescent="0.2">
      <c r="A137" s="95" t="s">
        <v>80</v>
      </c>
      <c r="B137" s="9">
        <f t="shared" si="9"/>
        <v>587</v>
      </c>
      <c r="C137" s="57">
        <f>B137/$B$9*100</f>
        <v>0.88261386019516752</v>
      </c>
      <c r="D137" s="41">
        <v>303</v>
      </c>
      <c r="E137" s="41">
        <v>284</v>
      </c>
      <c r="F137" s="9">
        <f t="shared" si="10"/>
        <v>1322</v>
      </c>
      <c r="G137" s="57">
        <f t="shared" si="11"/>
        <v>1.9880297151794037</v>
      </c>
      <c r="H137" s="87">
        <v>684</v>
      </c>
      <c r="I137" s="91">
        <v>638</v>
      </c>
    </row>
    <row r="138" spans="1:14" ht="13.9" customHeight="1" x14ac:dyDescent="0.2">
      <c r="A138" s="95" t="s">
        <v>79</v>
      </c>
      <c r="B138" s="9">
        <f t="shared" si="9"/>
        <v>138</v>
      </c>
      <c r="C138" s="57">
        <f t="shared" ref="C138:C145" si="12">B138/$B$9*100</f>
        <v>0.20749695520772249</v>
      </c>
      <c r="D138" s="41">
        <v>68</v>
      </c>
      <c r="E138" s="41">
        <v>70</v>
      </c>
      <c r="F138" s="9">
        <f t="shared" si="10"/>
        <v>793</v>
      </c>
      <c r="G138" s="57">
        <f t="shared" si="11"/>
        <v>1.1925170681825017</v>
      </c>
      <c r="H138" s="87">
        <v>402</v>
      </c>
      <c r="I138" s="91">
        <v>391</v>
      </c>
    </row>
    <row r="139" spans="1:14" ht="13.9" customHeight="1" x14ac:dyDescent="0.2">
      <c r="A139" s="95" t="s">
        <v>78</v>
      </c>
      <c r="B139" s="9">
        <f t="shared" si="9"/>
        <v>648</v>
      </c>
      <c r="C139" s="57">
        <f t="shared" si="12"/>
        <v>0.9743335288014795</v>
      </c>
      <c r="D139" s="41">
        <v>344</v>
      </c>
      <c r="E139" s="41">
        <v>304</v>
      </c>
      <c r="F139" s="9">
        <f t="shared" si="10"/>
        <v>1638</v>
      </c>
      <c r="G139" s="57">
        <f t="shared" si="11"/>
        <v>2.4632319769015609</v>
      </c>
      <c r="H139" s="87">
        <v>836</v>
      </c>
      <c r="I139" s="91">
        <v>802</v>
      </c>
    </row>
    <row r="140" spans="1:14" ht="13.9" customHeight="1" x14ac:dyDescent="0.2">
      <c r="A140" s="95" t="s">
        <v>77</v>
      </c>
      <c r="B140" s="9">
        <f t="shared" si="9"/>
        <v>339</v>
      </c>
      <c r="C140" s="57">
        <f t="shared" si="12"/>
        <v>0.5097207812711444</v>
      </c>
      <c r="D140" s="88">
        <v>194</v>
      </c>
      <c r="E140" s="88">
        <v>145</v>
      </c>
      <c r="F140" s="9">
        <f t="shared" si="10"/>
        <v>865</v>
      </c>
      <c r="G140" s="57">
        <f t="shared" si="11"/>
        <v>1.3007910012331199</v>
      </c>
      <c r="H140" s="87">
        <v>466</v>
      </c>
      <c r="I140" s="91">
        <v>399</v>
      </c>
      <c r="K140" s="61"/>
      <c r="L140" s="61"/>
      <c r="M140" s="61"/>
      <c r="N140" s="61"/>
    </row>
    <row r="141" spans="1:14" ht="13.9" customHeight="1" x14ac:dyDescent="0.2">
      <c r="A141" s="95" t="s">
        <v>76</v>
      </c>
      <c r="B141" s="9">
        <f t="shared" si="9"/>
        <v>318</v>
      </c>
      <c r="C141" s="57">
        <f t="shared" si="12"/>
        <v>0.47814515765257792</v>
      </c>
      <c r="D141" s="41">
        <v>177</v>
      </c>
      <c r="E141" s="41">
        <v>141</v>
      </c>
      <c r="F141" s="9">
        <f t="shared" si="10"/>
        <v>592</v>
      </c>
      <c r="G141" s="57">
        <f t="shared" si="11"/>
        <v>0.890252338416193</v>
      </c>
      <c r="H141" s="87">
        <v>322</v>
      </c>
      <c r="I141" s="91">
        <v>270</v>
      </c>
    </row>
    <row r="142" spans="1:14" ht="13.9" customHeight="1" x14ac:dyDescent="0.2">
      <c r="A142" s="95" t="s">
        <v>75</v>
      </c>
      <c r="B142" s="9">
        <f t="shared" si="9"/>
        <v>575</v>
      </c>
      <c r="C142" s="57">
        <f t="shared" si="12"/>
        <v>0.86457064669884365</v>
      </c>
      <c r="D142" s="41">
        <v>304</v>
      </c>
      <c r="E142" s="41">
        <v>271</v>
      </c>
      <c r="F142" s="9">
        <f t="shared" si="10"/>
        <v>726</v>
      </c>
      <c r="G142" s="57">
        <f t="shared" si="11"/>
        <v>1.0917621582603989</v>
      </c>
      <c r="H142" s="87">
        <v>385</v>
      </c>
      <c r="I142" s="91">
        <v>341</v>
      </c>
    </row>
    <row r="143" spans="1:14" ht="13.9" customHeight="1" x14ac:dyDescent="0.2">
      <c r="A143" s="95" t="s">
        <v>74</v>
      </c>
      <c r="B143" s="9">
        <f t="shared" si="9"/>
        <v>412</v>
      </c>
      <c r="C143" s="57">
        <f t="shared" si="12"/>
        <v>0.61948366337378025</v>
      </c>
      <c r="D143" s="41">
        <v>226</v>
      </c>
      <c r="E143" s="41">
        <v>186</v>
      </c>
      <c r="F143" s="9">
        <f t="shared" si="10"/>
        <v>487</v>
      </c>
      <c r="G143" s="57">
        <f t="shared" si="11"/>
        <v>0.73235285271737494</v>
      </c>
      <c r="H143" s="87">
        <v>259</v>
      </c>
      <c r="I143" s="91">
        <v>228</v>
      </c>
    </row>
    <row r="144" spans="1:14" ht="13.9" customHeight="1" x14ac:dyDescent="0.2">
      <c r="A144" s="95" t="s">
        <v>73</v>
      </c>
      <c r="B144" s="9">
        <f t="shared" si="9"/>
        <v>510</v>
      </c>
      <c r="C144" s="57">
        <f t="shared" si="12"/>
        <v>0.76683657359375701</v>
      </c>
      <c r="D144" s="41">
        <v>268</v>
      </c>
      <c r="E144" s="41">
        <v>242</v>
      </c>
      <c r="F144" s="9">
        <f t="shared" si="10"/>
        <v>797</v>
      </c>
      <c r="G144" s="57">
        <f t="shared" si="11"/>
        <v>1.1985322866853139</v>
      </c>
      <c r="H144" s="87">
        <v>424</v>
      </c>
      <c r="I144" s="91">
        <v>373</v>
      </c>
    </row>
    <row r="145" spans="1:14" s="68" customFormat="1" ht="13.9" customHeight="1" x14ac:dyDescent="0.2">
      <c r="A145" s="95" t="s">
        <v>72</v>
      </c>
      <c r="B145" s="9">
        <f t="shared" si="9"/>
        <v>310</v>
      </c>
      <c r="C145" s="57">
        <f t="shared" si="12"/>
        <v>0.46611634865502882</v>
      </c>
      <c r="D145" s="41">
        <v>156</v>
      </c>
      <c r="E145" s="41">
        <v>154</v>
      </c>
      <c r="F145" s="9">
        <f t="shared" si="10"/>
        <v>371</v>
      </c>
      <c r="G145" s="57">
        <f t="shared" si="11"/>
        <v>0.55791151613582368</v>
      </c>
      <c r="H145" s="87">
        <v>188</v>
      </c>
      <c r="I145" s="91">
        <v>183</v>
      </c>
      <c r="J145" s="39"/>
      <c r="K145" s="42"/>
      <c r="L145" s="42"/>
      <c r="M145" s="42"/>
      <c r="N145" s="42"/>
    </row>
    <row r="146" spans="1:14" s="68" customFormat="1" ht="12.95" customHeight="1" x14ac:dyDescent="0.2">
      <c r="A146" s="30"/>
      <c r="B146" s="31"/>
      <c r="C146" s="32"/>
      <c r="D146" s="46"/>
      <c r="E146" s="47"/>
      <c r="F146" s="31"/>
      <c r="G146" s="32"/>
      <c r="H146" s="48"/>
      <c r="I146" s="78"/>
      <c r="J146" s="61"/>
      <c r="K146" s="39"/>
      <c r="L146" s="39"/>
      <c r="M146" s="39"/>
      <c r="N146" s="39"/>
    </row>
    <row r="147" spans="1:14" s="68" customFormat="1" ht="12.75" customHeight="1" x14ac:dyDescent="0.2">
      <c r="A147" s="33"/>
      <c r="B147" s="49"/>
      <c r="C147" s="34"/>
      <c r="D147" s="49"/>
      <c r="E147" s="49"/>
      <c r="F147" s="35"/>
      <c r="G147" s="34"/>
      <c r="H147" s="35"/>
      <c r="I147" s="35"/>
      <c r="J147" s="39"/>
      <c r="K147" s="39"/>
      <c r="L147" s="39"/>
      <c r="M147" s="39"/>
      <c r="N147" s="39"/>
    </row>
    <row r="148" spans="1:14" s="130" customFormat="1" ht="13.9" customHeight="1" x14ac:dyDescent="0.2">
      <c r="A148" s="124" t="s">
        <v>109</v>
      </c>
      <c r="B148" s="124"/>
      <c r="C148" s="125"/>
      <c r="D148" s="124"/>
      <c r="E148" s="124"/>
      <c r="F148" s="126"/>
      <c r="G148" s="124"/>
      <c r="H148" s="127"/>
      <c r="I148" s="128"/>
      <c r="J148" s="129"/>
      <c r="L148" s="131"/>
    </row>
    <row r="149" spans="1:14" s="68" customFormat="1" ht="13.9" customHeight="1" x14ac:dyDescent="0.2">
      <c r="A149" s="51" t="s">
        <v>107</v>
      </c>
      <c r="B149" s="49"/>
      <c r="C149" s="50"/>
      <c r="D149" s="49"/>
      <c r="E149" s="49"/>
      <c r="F149" s="43"/>
      <c r="G149" s="49"/>
      <c r="H149" s="39"/>
      <c r="J149" s="39"/>
      <c r="L149" s="39"/>
    </row>
    <row r="150" spans="1:14" s="68" customFormat="1" ht="13.9" customHeight="1" x14ac:dyDescent="0.2">
      <c r="A150" s="59" t="s">
        <v>111</v>
      </c>
      <c r="B150" s="49"/>
      <c r="C150" s="50"/>
      <c r="D150" s="49"/>
      <c r="E150" s="49"/>
      <c r="F150" s="43"/>
      <c r="G150" s="49"/>
      <c r="H150" s="39"/>
      <c r="J150" s="39"/>
      <c r="L150" s="39"/>
    </row>
    <row r="151" spans="1:14" s="68" customFormat="1" ht="13.9" customHeight="1" x14ac:dyDescent="0.2">
      <c r="A151" s="111" t="s">
        <v>110</v>
      </c>
      <c r="B151" s="49"/>
      <c r="C151" s="50"/>
      <c r="D151" s="49"/>
      <c r="E151" s="49"/>
      <c r="F151" s="43"/>
      <c r="G151" s="49"/>
      <c r="H151" s="39"/>
      <c r="J151" s="39"/>
      <c r="L151" s="39"/>
    </row>
    <row r="152" spans="1:14" s="68" customFormat="1" ht="13.9" customHeight="1" x14ac:dyDescent="0.2">
      <c r="A152" s="112" t="s">
        <v>106</v>
      </c>
      <c r="B152" s="52"/>
      <c r="C152" s="52"/>
      <c r="D152" s="52"/>
      <c r="E152" s="52"/>
      <c r="F152" s="52"/>
      <c r="G152" s="53"/>
      <c r="H152" s="53"/>
      <c r="I152" s="53"/>
      <c r="J152" s="39"/>
    </row>
    <row r="153" spans="1:14" ht="13.9" customHeight="1" x14ac:dyDescent="0.2">
      <c r="L153" s="68"/>
    </row>
    <row r="154" spans="1:14" x14ac:dyDescent="0.2">
      <c r="L154" s="68"/>
    </row>
    <row r="155" spans="1:14" x14ac:dyDescent="0.2">
      <c r="L155" s="68"/>
    </row>
    <row r="156" spans="1:14" x14ac:dyDescent="0.2">
      <c r="L156" s="68"/>
    </row>
    <row r="157" spans="1:14" x14ac:dyDescent="0.2">
      <c r="L157" s="68"/>
    </row>
    <row r="158" spans="1:14" x14ac:dyDescent="0.2">
      <c r="L158" s="68"/>
    </row>
    <row r="159" spans="1:14" x14ac:dyDescent="0.2">
      <c r="L159" s="68"/>
    </row>
  </sheetData>
  <mergeCells count="36">
    <mergeCell ref="A123:A126"/>
    <mergeCell ref="B123:I123"/>
    <mergeCell ref="B124:E124"/>
    <mergeCell ref="F124:I124"/>
    <mergeCell ref="B125:C125"/>
    <mergeCell ref="D125:D126"/>
    <mergeCell ref="E125:E126"/>
    <mergeCell ref="F125:G125"/>
    <mergeCell ref="H125:H126"/>
    <mergeCell ref="I125:I126"/>
    <mergeCell ref="A121:I121"/>
    <mergeCell ref="H6:H7"/>
    <mergeCell ref="I6:I7"/>
    <mergeCell ref="A61:I61"/>
    <mergeCell ref="A62:I62"/>
    <mergeCell ref="A64:A67"/>
    <mergeCell ref="B64:I64"/>
    <mergeCell ref="B65:E65"/>
    <mergeCell ref="F65:I65"/>
    <mergeCell ref="B66:C66"/>
    <mergeCell ref="D66:D67"/>
    <mergeCell ref="E66:E67"/>
    <mergeCell ref="F66:G66"/>
    <mergeCell ref="H66:H67"/>
    <mergeCell ref="I66:I67"/>
    <mergeCell ref="A120:I120"/>
    <mergeCell ref="A1:I1"/>
    <mergeCell ref="A2:I2"/>
    <mergeCell ref="A4:A7"/>
    <mergeCell ref="B4:I4"/>
    <mergeCell ref="B5:E5"/>
    <mergeCell ref="F5:I5"/>
    <mergeCell ref="B6:C6"/>
    <mergeCell ref="D6:D7"/>
    <mergeCell ref="E6:E7"/>
    <mergeCell ref="F6:G6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SUYANI VIVERO</cp:lastModifiedBy>
  <cp:lastPrinted>2022-10-10T15:49:44Z</cp:lastPrinted>
  <dcterms:created xsi:type="dcterms:W3CDTF">2012-08-09T16:08:26Z</dcterms:created>
  <dcterms:modified xsi:type="dcterms:W3CDTF">2022-10-12T17:34:36Z</dcterms:modified>
</cp:coreProperties>
</file>